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0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tables/table21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5\DOCS TRIBUNAL 2025\INFORMES MENSUALES\JULIO 25\"/>
    </mc:Choice>
  </mc:AlternateContent>
  <xr:revisionPtr revIDLastSave="0" documentId="13_ncr:1_{A620B2FE-CBBD-45EB-BE05-E83FB96D446D}" xr6:coauthVersionLast="47" xr6:coauthVersionMax="47" xr10:uidLastSave="{00000000-0000-0000-0000-000000000000}"/>
  <bookViews>
    <workbookView xWindow="-120" yWindow="-120" windowWidth="29040" windowHeight="15720" tabRatio="961" firstSheet="7" activeTab="18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ADO CIVICO" sheetId="36" r:id="rId15"/>
    <sheet name="DEFENSORIA DE OFICIO" sheetId="39" r:id="rId16"/>
    <sheet name="TAMIZAJES" sheetId="37" r:id="rId17"/>
    <sheet name="MEDIACION" sheetId="38" r:id="rId18"/>
    <sheet name="ÁREA MEDICA" sheetId="35" r:id="rId19"/>
  </sheets>
  <externalReferences>
    <externalReference r:id="rId20"/>
  </externalReferences>
  <definedNames>
    <definedName name="_xlnm.Print_Area" localSheetId="7">DOCUMENTACION!$A$1:$E$41</definedName>
    <definedName name="_xlnm.Print_Area" localSheetId="6">'ESTADO DE EBRIEDAD'!$A$1:$I$81</definedName>
    <definedName name="_xlnm.Print_Area" localSheetId="13">JUZGADOS!$A$1:$S$33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9" l="1"/>
  <c r="D19" i="1" l="1"/>
  <c r="C19" i="1"/>
  <c r="C29" i="15" l="1"/>
  <c r="B22" i="8"/>
  <c r="E16" i="34"/>
  <c r="C19" i="5" l="1"/>
  <c r="D19" i="5"/>
  <c r="B20" i="38"/>
  <c r="B18" i="37"/>
  <c r="B17" i="36" l="1"/>
  <c r="D21" i="35"/>
  <c r="F17" i="10" l="1"/>
  <c r="G17" i="10"/>
  <c r="E17" i="10"/>
  <c r="F27" i="10"/>
  <c r="G27" i="10"/>
  <c r="E27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K15" i="34"/>
  <c r="K13" i="34"/>
  <c r="F16" i="34"/>
  <c r="G16" i="34"/>
  <c r="H16" i="34"/>
  <c r="I16" i="34"/>
  <c r="J16" i="34"/>
  <c r="C17" i="9"/>
  <c r="H17" i="10" l="1"/>
  <c r="H22" i="10"/>
  <c r="C65" i="18"/>
  <c r="C39" i="18"/>
  <c r="H23" i="10" l="1"/>
  <c r="D16" i="34"/>
  <c r="K16" i="34" s="1"/>
  <c r="H24" i="10" l="1"/>
  <c r="C21" i="2"/>
  <c r="H25" i="10" l="1"/>
  <c r="H27" i="10"/>
  <c r="C18" i="3" l="1"/>
  <c r="C19" i="6"/>
  <c r="F30" i="14" l="1"/>
  <c r="C28" i="9" l="1"/>
  <c r="D18" i="3" l="1"/>
  <c r="G33" i="14" l="1"/>
  <c r="G34" i="14"/>
  <c r="G35" i="14"/>
  <c r="G32" i="14"/>
  <c r="D19" i="6" l="1"/>
  <c r="D21" i="2"/>
  <c r="D27" i="10"/>
  <c r="C27" i="10"/>
  <c r="D17" i="10"/>
  <c r="C17" i="10"/>
  <c r="C38" i="15"/>
  <c r="F37" i="14"/>
  <c r="F39" i="14" s="1"/>
  <c r="E37" i="14"/>
  <c r="D37" i="14"/>
  <c r="C37" i="14"/>
  <c r="E30" i="14"/>
  <c r="D30" i="14"/>
  <c r="C30" i="14"/>
  <c r="E40" i="13"/>
  <c r="D40" i="13"/>
  <c r="C40" i="13"/>
  <c r="B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H20" i="10"/>
  <c r="C39" i="14" l="1"/>
  <c r="D39" i="14"/>
  <c r="E39" i="14"/>
  <c r="F40" i="13"/>
  <c r="G30" i="14"/>
  <c r="G37" i="14"/>
  <c r="G39" i="14" l="1"/>
</calcChain>
</file>

<file path=xl/sharedStrings.xml><?xml version="1.0" encoding="utf-8"?>
<sst xmlns="http://schemas.openxmlformats.org/spreadsheetml/2006/main" count="331" uniqueCount="202">
  <si>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</si>
  <si>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</si>
  <si>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</si>
  <si>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</si>
  <si>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</si>
  <si>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</si>
  <si>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</si>
  <si>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</si>
  <si>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</si>
  <si>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</si>
  <si>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</si>
  <si>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</si>
  <si>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</si>
  <si>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</si>
  <si>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</si>
  <si>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</si>
  <si>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</si>
  <si>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</si>
  <si>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</si>
  <si>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</si>
  <si>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</si>
  <si>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</si>
  <si>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</si>
  <si>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</si>
  <si>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</si>
  <si>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</si>
  <si>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</si>
  <si>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</si>
  <si>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</si>
  <si>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</si>
  <si>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</si>
  <si>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</si>
  <si>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</si>
  <si>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</si>
  <si>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</si>
  <si>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</si>
  <si>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</si>
  <si>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</si>
  <si>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</si>
  <si>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</si>
  <si>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</si>
  <si>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</si>
  <si>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</si>
  <si>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</si>
  <si>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</si>
  <si>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</si>
  <si>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</si>
  <si>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</si>
  <si>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</si>
  <si>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</si>
  <si>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</si>
  <si>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</si>
  <si>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</si>
  <si>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</si>
  <si>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</si>
  <si>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</si>
  <si>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</si>
  <si>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</si>
  <si>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</si>
  <si>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</si>
  <si>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</si>
  <si>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</si>
  <si>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</si>
  <si>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</si>
  <si>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</si>
  <si>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</si>
  <si>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</si>
  <si>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</si>
  <si>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</si>
  <si>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</si>
  <si>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</si>
  <si>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</si>
  <si>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</si>
  <si>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</si>
  <si>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</si>
  <si>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</si>
  <si>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</si>
  <si>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</si>
  <si>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</si>
  <si>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</si>
  <si>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</si>
  <si>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</si>
  <si>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</si>
  <si>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</si>
  <si>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</si>
  <si>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</si>
  <si>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</si>
  <si>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</si>
  <si>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</si>
  <si>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</si>
  <si>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</si>
  <si>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</si>
  <si>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</si>
  <si>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</si>
  <si>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</si>
  <si>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</si>
  <si>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</si>
  <si>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</si>
  <si>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</si>
  <si>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</si>
  <si>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</si>
  <si>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</si>
  <si>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</si>
  <si>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</si>
  <si>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</si>
  <si>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</si>
  <si>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</si>
  <si>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</si>
  <si>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</si>
  <si>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</si>
  <si>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</si>
  <si>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</si>
  <si>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</si>
  <si>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</si>
  <si>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</si>
  <si>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</si>
  <si>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</si>
  <si>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</si>
  <si>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</si>
  <si>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</si>
  <si>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</si>
  <si>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</si>
  <si>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</si>
  <si>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</si>
  <si>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</si>
  <si>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</si>
  <si>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</si>
  <si>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</si>
  <si>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</si>
  <si>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</si>
  <si>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</si>
  <si>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</si>
  <si>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</si>
  <si>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</si>
  <si>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</si>
  <si>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</si>
  <si>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CON SEGURO</t>
  </si>
  <si>
    <t>SIN SEGURO</t>
  </si>
  <si>
    <t>SE IGNORA</t>
  </si>
  <si>
    <t>MOTOCICLETAS OFICIALES</t>
  </si>
  <si>
    <t>CON CASCO</t>
  </si>
  <si>
    <t>SIN CASCO</t>
  </si>
  <si>
    <t>TRABAJO A LA COMUNIDAD</t>
  </si>
  <si>
    <t>GRUAS 2024</t>
  </si>
  <si>
    <t>CRUCEROS NO  SEMAFORIZADOS</t>
  </si>
  <si>
    <t>JUEZ CÍVICO</t>
  </si>
  <si>
    <t>GRUAS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</si>
  <si>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</si>
  <si>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</si>
  <si>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</si>
  <si>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</si>
  <si>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</si>
  <si>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</si>
  <si>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</si>
  <si>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</si>
  <si>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</si>
  <si>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</si>
  <si>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ORDEN DE AP.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</si>
  <si>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</si>
  <si>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</si>
  <si>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</si>
  <si>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</si>
  <si>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</si>
  <si>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</si>
  <si>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</si>
  <si>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</si>
  <si>
    <t>JULIO/24</t>
  </si>
  <si>
    <t>JULIO/25</t>
  </si>
  <si>
    <t>DE JULIO</t>
  </si>
  <si>
    <t>JULIO  2025</t>
  </si>
  <si>
    <t>OTROS</t>
  </si>
  <si>
    <t>BLVD. CONSTITUCIÓN Y C. RODRÍGUEZ</t>
  </si>
  <si>
    <t>BLVD. DIAGONAL REFORMA Y AV. JUÁREZ</t>
  </si>
  <si>
    <t>BLVD. PEDRO RDZ. TRIANA Y  C. OASIS</t>
  </si>
  <si>
    <t>AV. ALLENDE Y C. TREVIÑO</t>
  </si>
  <si>
    <t>BLVD. INDEPENDENCIA Y CALZ. ABASTOS</t>
  </si>
  <si>
    <t>BLVD. REVOLUCIÓN Y C. GARDENIAS</t>
  </si>
  <si>
    <t>BLVD. TORREÓN MATAMOROS Y AV. UNIVERSIDAD</t>
  </si>
  <si>
    <t>BLVD. INDEPENDENCIA Y C. QUEBEC</t>
  </si>
  <si>
    <t>BLVD. REVOLUCIÓN FRENTE A LA UNIDAD DEPORTIVA</t>
  </si>
  <si>
    <t>CARRETERA TORREÓN SAN PEDRO FTE AL TSM</t>
  </si>
  <si>
    <t>GIRO INDEPENDENCIA</t>
  </si>
  <si>
    <t>PERIFERICO RAÚL LÓPEZ SÁNCHEZ Y BLVD. INDEPENDENCIA</t>
  </si>
  <si>
    <t>PERIFERICO RAÚL LÓPEZ SÁNCHEZ Y C. ANTONIO DUEÑEZ OROZCO</t>
  </si>
  <si>
    <t>PERIFERICO RAÚL LÓPEZ SÁNCHEZ</t>
  </si>
  <si>
    <t>PERIFERICO RAÚL LÓPEZ SÁNCHEZ Y CARRET. TORREÓN SAN PEDRO</t>
  </si>
  <si>
    <t>PERIFERICO RAÚL LÓPEZ SÁNCHEZ Y BLVD. TORREÓN MATAMOROS</t>
  </si>
  <si>
    <t>PERIFERICO RAÚL LÓPEZ SÁNCHEZ FRENTE A LA CASA HOGAR DIF</t>
  </si>
  <si>
    <t>PERIFERICO RAÚL LÓPEZ SÁNCHEZ Y CALZ. SANTA FE</t>
  </si>
  <si>
    <t>PERIFERICO RAÚL LÓPEZ SÁNCHEZ Y CALLE OCHO</t>
  </si>
  <si>
    <t>PERIFERICO RAÚL LÓPEZ SÁNCHEZ SOBRE PUENTE VILLA FLORIDA</t>
  </si>
  <si>
    <t>PERIFERICO RAÚL LÓPEZ SÁNCHEZ SOBRE PUENTE EL CAMPESINO</t>
  </si>
  <si>
    <t>PERIFERICO RAÚL LÓPEZ SÁNCHEZY CARRET. TORREÓN MIELERAS</t>
  </si>
  <si>
    <t>PERIFERICO RAÚL LÓPEZ SÁNCHEZ Y AV. PROLONG. JUAREZ OTE</t>
  </si>
  <si>
    <t>PERIFERICO RAÚL LÓPEZ SÁNCHEZ Y CALLE PASEO DEL ALGODÓN</t>
  </si>
  <si>
    <t>PERIFERICO RAÚL LÓPEZ SÁNCHEZ FRENTE AL HOTEL CEDROS</t>
  </si>
  <si>
    <t>PERIFERICO RAÚL LÓPEZ SÁNCHEZ Y AV. PROLONG. BRAVO OTE</t>
  </si>
  <si>
    <t>PERIFERICO RAÚL LÓPEZ SÁNCHEZ  Y BVLV. EL TAJITO</t>
  </si>
  <si>
    <t>PERIFERICO RAÚL LÓPEZ SÁNCHEZ FRENTE A LA PUERTA AMARILLA</t>
  </si>
  <si>
    <t>PERIFERICO RAÚL LÓPEZ SÁNCHEZ Y C. PORFIRIO DÍAZ ORDAZ</t>
  </si>
  <si>
    <t>ARCHVIO</t>
  </si>
  <si>
    <t>APOYOS  EN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</si>
</sst>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7" fillId="0" borderId="0" xfId="2" applyFont="1"/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2" applyFont="1"/>
    <xf numFmtId="0" fontId="19" fillId="0" borderId="0" xfId="0" applyFont="1" applyAlignment="1">
      <alignment horizontal="center"/>
    </xf>
    <xf numFmtId="0" fontId="8" fillId="0" borderId="0" xfId="2" quotePrefix="1" applyFont="1" applyAlignment="1">
      <alignment horizontal="center" vertical="center" wrapText="1"/>
    </xf>
    <xf numFmtId="0" fontId="20" fillId="0" borderId="0" xfId="2" applyFont="1"/>
    <xf numFmtId="0" fontId="25" fillId="0" borderId="0" xfId="2" applyFont="1" applyAlignment="1">
      <alignment vertical="center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center" wrapText="1"/>
    </xf>
    <xf numFmtId="0" fontId="26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2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2" fillId="0" borderId="10" xfId="0" quotePrefix="1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 wrapText="1"/>
    </xf>
    <xf numFmtId="0" fontId="37" fillId="0" borderId="6" xfId="2" applyFont="1" applyFill="1" applyBorder="1" applyAlignment="1">
      <alignment vertical="center" wrapText="1"/>
    </xf>
    <xf numFmtId="0" fontId="33" fillId="0" borderId="46" xfId="0" applyFont="1" applyFill="1" applyBorder="1" applyAlignment="1">
      <alignment horizontal="center" vertical="center"/>
    </xf>
    <xf numFmtId="0" fontId="35" fillId="0" borderId="3" xfId="2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7" fillId="0" borderId="10" xfId="2" applyFont="1" applyFill="1" applyBorder="1" applyAlignment="1">
      <alignment vertical="center" wrapText="1"/>
    </xf>
    <xf numFmtId="0" fontId="33" fillId="0" borderId="47" xfId="0" applyFont="1" applyFill="1" applyBorder="1" applyAlignment="1">
      <alignment horizontal="center" vertical="center"/>
    </xf>
    <xf numFmtId="0" fontId="35" fillId="0" borderId="13" xfId="2" applyFont="1" applyFill="1" applyBorder="1" applyAlignment="1">
      <alignment horizontal="center" vertical="center"/>
    </xf>
    <xf numFmtId="0" fontId="39" fillId="0" borderId="15" xfId="2" applyFont="1" applyFill="1" applyBorder="1" applyAlignment="1">
      <alignment vertical="center" wrapText="1"/>
    </xf>
    <xf numFmtId="0" fontId="35" fillId="0" borderId="25" xfId="0" applyFont="1" applyFill="1" applyBorder="1" applyAlignment="1">
      <alignment horizontal="center"/>
    </xf>
    <xf numFmtId="0" fontId="35" fillId="0" borderId="15" xfId="2" applyFont="1" applyFill="1" applyBorder="1" applyAlignment="1">
      <alignment horizontal="center" vertical="center"/>
    </xf>
    <xf numFmtId="0" fontId="39" fillId="0" borderId="58" xfId="2" applyFont="1" applyFill="1" applyBorder="1" applyAlignment="1">
      <alignment vertical="center" wrapText="1"/>
    </xf>
    <xf numFmtId="0" fontId="35" fillId="0" borderId="51" xfId="2" applyFont="1" applyFill="1" applyBorder="1" applyAlignment="1">
      <alignment horizontal="center" vertical="center"/>
    </xf>
    <xf numFmtId="0" fontId="35" fillId="0" borderId="62" xfId="2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/>
    </xf>
    <xf numFmtId="0" fontId="40" fillId="0" borderId="20" xfId="2" applyFont="1" applyFill="1" applyBorder="1" applyAlignment="1">
      <alignment horizontal="center" vertical="center"/>
    </xf>
    <xf numFmtId="0" fontId="40" fillId="0" borderId="3" xfId="2" applyFont="1" applyFill="1" applyBorder="1" applyAlignment="1">
      <alignment horizontal="center" vertical="center"/>
    </xf>
    <xf numFmtId="0" fontId="37" fillId="0" borderId="5" xfId="2" applyFont="1" applyFill="1" applyBorder="1" applyAlignment="1">
      <alignment vertical="center" wrapText="1"/>
    </xf>
    <xf numFmtId="0" fontId="39" fillId="0" borderId="0" xfId="2" applyFont="1" applyFill="1" applyAlignment="1">
      <alignment horizontal="center" vertical="center"/>
    </xf>
    <xf numFmtId="0" fontId="40" fillId="0" borderId="0" xfId="2" applyFont="1" applyFill="1" applyAlignment="1">
      <alignment horizontal="center" vertical="center"/>
    </xf>
    <xf numFmtId="0" fontId="39" fillId="0" borderId="10" xfId="2" applyFont="1" applyFill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8" fillId="0" borderId="0" xfId="2" applyFont="1" applyFill="1"/>
    <xf numFmtId="0" fontId="35" fillId="0" borderId="20" xfId="2" applyFont="1" applyFill="1" applyBorder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5" fillId="0" borderId="0" xfId="2" applyFont="1" applyFill="1" applyAlignment="1">
      <alignment horizontal="center" vertical="center"/>
    </xf>
    <xf numFmtId="0" fontId="35" fillId="0" borderId="11" xfId="2" applyFont="1" applyFill="1" applyBorder="1" applyAlignment="1">
      <alignment horizontal="center" vertical="center"/>
    </xf>
    <xf numFmtId="0" fontId="31" fillId="0" borderId="0" xfId="2" applyFont="1" applyAlignment="1">
      <alignment vertical="center" wrapText="1"/>
    </xf>
    <xf numFmtId="0" fontId="36" fillId="0" borderId="40" xfId="2" applyFont="1" applyFill="1" applyBorder="1" applyAlignment="1">
      <alignment horizontal="center" vertical="center" wrapText="1"/>
    </xf>
    <xf numFmtId="3" fontId="32" fillId="0" borderId="8" xfId="2" applyNumberFormat="1" applyFont="1" applyFill="1" applyBorder="1" applyAlignment="1">
      <alignment horizontal="center" vertical="center"/>
    </xf>
    <xf numFmtId="3" fontId="32" fillId="0" borderId="2" xfId="2" applyNumberFormat="1" applyFont="1" applyFill="1" applyBorder="1" applyAlignment="1">
      <alignment horizontal="center" vertical="center"/>
    </xf>
    <xf numFmtId="0" fontId="32" fillId="0" borderId="5" xfId="2" applyFont="1" applyFill="1" applyBorder="1" applyAlignment="1">
      <alignment horizontal="left" vertical="center" wrapText="1"/>
    </xf>
    <xf numFmtId="3" fontId="32" fillId="0" borderId="5" xfId="2" applyNumberFormat="1" applyFont="1" applyFill="1" applyBorder="1" applyAlignment="1">
      <alignment horizontal="center" vertical="center"/>
    </xf>
    <xf numFmtId="0" fontId="32" fillId="0" borderId="38" xfId="2" applyFont="1" applyFill="1" applyBorder="1" applyAlignment="1">
      <alignment horizontal="left" vertical="center" wrapText="1"/>
    </xf>
    <xf numFmtId="3" fontId="32" fillId="0" borderId="38" xfId="2" applyNumberFormat="1" applyFont="1" applyFill="1" applyBorder="1" applyAlignment="1">
      <alignment horizontal="center" vertical="center"/>
    </xf>
    <xf numFmtId="3" fontId="32" fillId="0" borderId="2" xfId="2" quotePrefix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3" fontId="10" fillId="0" borderId="0" xfId="2" applyNumberFormat="1" applyFont="1" applyFill="1" applyBorder="1" applyAlignment="1">
      <alignment vertical="center"/>
    </xf>
    <xf numFmtId="0" fontId="23" fillId="0" borderId="7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 wrapText="1" readingOrder="1"/>
    </xf>
    <xf numFmtId="0" fontId="15" fillId="0" borderId="3" xfId="2" applyFont="1" applyFill="1" applyBorder="1" applyAlignment="1">
      <alignment horizontal="center" vertical="center" wrapText="1" readingOrder="1"/>
    </xf>
    <xf numFmtId="0" fontId="17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2" fillId="0" borderId="7" xfId="2" applyFont="1" applyFill="1" applyBorder="1" applyAlignment="1">
      <alignment horizontal="center" vertical="center"/>
    </xf>
    <xf numFmtId="17" fontId="32" fillId="0" borderId="12" xfId="0" applyNumberFormat="1" applyFont="1" applyFill="1" applyBorder="1" applyAlignment="1">
      <alignment horizontal="center" vertical="center"/>
    </xf>
    <xf numFmtId="0" fontId="39" fillId="0" borderId="6" xfId="2" applyFont="1" applyFill="1" applyBorder="1" applyAlignment="1">
      <alignment horizontal="center" vertical="center" wrapText="1"/>
    </xf>
    <xf numFmtId="0" fontId="37" fillId="0" borderId="0" xfId="2" applyFont="1" applyFill="1" applyAlignment="1">
      <alignment horizontal="center" vertical="center"/>
    </xf>
    <xf numFmtId="0" fontId="40" fillId="0" borderId="6" xfId="2" applyFont="1" applyFill="1" applyBorder="1" applyAlignment="1">
      <alignment horizontal="center" vertical="center" wrapText="1"/>
    </xf>
    <xf numFmtId="0" fontId="39" fillId="0" borderId="21" xfId="2" applyFont="1" applyFill="1" applyBorder="1" applyAlignment="1">
      <alignment horizontal="center" vertical="center" wrapText="1"/>
    </xf>
    <xf numFmtId="0" fontId="37" fillId="0" borderId="13" xfId="2" applyFont="1" applyFill="1" applyBorder="1" applyAlignment="1">
      <alignment horizontal="center" vertical="center"/>
    </xf>
    <xf numFmtId="0" fontId="32" fillId="0" borderId="0" xfId="2" applyFont="1"/>
    <xf numFmtId="0" fontId="37" fillId="0" borderId="17" xfId="2" applyFont="1" applyBorder="1"/>
    <xf numFmtId="0" fontId="37" fillId="0" borderId="19" xfId="2" applyFont="1" applyBorder="1" applyAlignment="1">
      <alignment horizontal="center" vertical="center"/>
    </xf>
    <xf numFmtId="0" fontId="37" fillId="0" borderId="20" xfId="2" applyFont="1" applyBorder="1"/>
    <xf numFmtId="0" fontId="37" fillId="0" borderId="4" xfId="2" applyFont="1" applyBorder="1" applyAlignment="1">
      <alignment horizontal="center" vertical="center"/>
    </xf>
    <xf numFmtId="0" fontId="37" fillId="0" borderId="23" xfId="2" applyFont="1" applyBorder="1"/>
    <xf numFmtId="0" fontId="37" fillId="0" borderId="24" xfId="2" applyFont="1" applyBorder="1" applyAlignment="1">
      <alignment horizontal="center" vertical="center"/>
    </xf>
    <xf numFmtId="0" fontId="37" fillId="0" borderId="0" xfId="2" applyFont="1"/>
    <xf numFmtId="0" fontId="39" fillId="0" borderId="0" xfId="2" applyFont="1" applyAlignment="1">
      <alignment horizontal="center" vertical="center"/>
    </xf>
    <xf numFmtId="0" fontId="39" fillId="0" borderId="17" xfId="2" applyFont="1" applyBorder="1" applyAlignment="1">
      <alignment horizontal="center" vertical="center"/>
    </xf>
    <xf numFmtId="0" fontId="39" fillId="0" borderId="19" xfId="2" applyFont="1" applyBorder="1" applyAlignment="1">
      <alignment horizontal="center" vertical="center"/>
    </xf>
    <xf numFmtId="0" fontId="39" fillId="0" borderId="20" xfId="2" applyFont="1" applyBorder="1" applyAlignment="1">
      <alignment horizontal="center" vertical="center"/>
    </xf>
    <xf numFmtId="0" fontId="39" fillId="0" borderId="4" xfId="2" applyFont="1" applyBorder="1" applyAlignment="1">
      <alignment horizontal="center" vertical="center"/>
    </xf>
    <xf numFmtId="0" fontId="39" fillId="0" borderId="23" xfId="2" applyFont="1" applyBorder="1" applyAlignment="1">
      <alignment horizontal="center" vertical="center"/>
    </xf>
    <xf numFmtId="0" fontId="39" fillId="0" borderId="24" xfId="2" applyFont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40" fillId="0" borderId="11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38" fillId="0" borderId="12" xfId="0" applyNumberFormat="1" applyFont="1" applyFill="1" applyBorder="1" applyAlignment="1">
      <alignment horizontal="center" vertical="center"/>
    </xf>
    <xf numFmtId="0" fontId="38" fillId="0" borderId="6" xfId="0" quotePrefix="1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0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3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vertical="center" wrapText="1"/>
    </xf>
    <xf numFmtId="0" fontId="7" fillId="0" borderId="0" xfId="2" applyFont="1" applyAlignment="1">
      <alignment vertical="center"/>
    </xf>
    <xf numFmtId="0" fontId="18" fillId="0" borderId="0" xfId="2" applyFont="1"/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Alignment="1">
      <alignment horizontal="center" vertical="center"/>
    </xf>
    <xf numFmtId="0" fontId="18" fillId="0" borderId="0" xfId="2" applyFont="1" applyFill="1" applyBorder="1"/>
    <xf numFmtId="0" fontId="18" fillId="0" borderId="0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36" fillId="0" borderId="68" xfId="2" applyFont="1" applyFill="1" applyBorder="1" applyAlignment="1">
      <alignment horizontal="center" vertical="center" wrapText="1"/>
    </xf>
    <xf numFmtId="0" fontId="36" fillId="0" borderId="69" xfId="2" applyFont="1" applyFill="1" applyBorder="1" applyAlignment="1">
      <alignment horizontal="center" vertical="center" wrapText="1"/>
    </xf>
    <xf numFmtId="0" fontId="32" fillId="0" borderId="7" xfId="2" applyFont="1" applyFill="1" applyBorder="1" applyAlignment="1">
      <alignment horizontal="left" vertical="center" wrapText="1"/>
    </xf>
    <xf numFmtId="3" fontId="32" fillId="0" borderId="12" xfId="2" applyNumberFormat="1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left" vertical="center" wrapText="1"/>
    </xf>
    <xf numFmtId="3" fontId="41" fillId="0" borderId="3" xfId="2" applyNumberFormat="1" applyFont="1" applyFill="1" applyBorder="1" applyAlignment="1">
      <alignment horizontal="center" vertical="center"/>
    </xf>
    <xf numFmtId="3" fontId="32" fillId="0" borderId="3" xfId="2" applyNumberFormat="1" applyFont="1" applyFill="1" applyBorder="1" applyAlignment="1">
      <alignment horizontal="center" vertical="center"/>
    </xf>
    <xf numFmtId="0" fontId="34" fillId="0" borderId="67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3" fontId="32" fillId="0" borderId="0" xfId="2" applyNumberFormat="1" applyFont="1" applyFill="1" applyBorder="1" applyAlignment="1">
      <alignment horizontal="center" vertical="center"/>
    </xf>
    <xf numFmtId="0" fontId="34" fillId="0" borderId="56" xfId="2" applyFont="1" applyFill="1" applyBorder="1" applyAlignment="1">
      <alignment horizontal="left" vertical="center" wrapText="1"/>
    </xf>
    <xf numFmtId="0" fontId="36" fillId="0" borderId="8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wrapText="1"/>
    </xf>
    <xf numFmtId="3" fontId="36" fillId="0" borderId="3" xfId="2" applyNumberFormat="1" applyFont="1" applyFill="1" applyBorder="1" applyAlignment="1">
      <alignment horizontal="center" vertical="center"/>
    </xf>
    <xf numFmtId="20" fontId="32" fillId="0" borderId="2" xfId="2" applyNumberFormat="1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3" fontId="34" fillId="0" borderId="44" xfId="2" applyNumberFormat="1" applyFont="1" applyFill="1" applyBorder="1" applyAlignment="1">
      <alignment horizontal="center" vertical="center"/>
    </xf>
    <xf numFmtId="0" fontId="34" fillId="0" borderId="42" xfId="2" applyFont="1" applyFill="1" applyBorder="1" applyAlignment="1">
      <alignment horizontal="center" vertical="center" wrapText="1"/>
    </xf>
    <xf numFmtId="0" fontId="32" fillId="0" borderId="37" xfId="2" applyFont="1" applyFill="1" applyBorder="1" applyAlignment="1">
      <alignment horizontal="center" vertical="center" wrapText="1" readingOrder="1"/>
    </xf>
    <xf numFmtId="3" fontId="39" fillId="0" borderId="43" xfId="2" applyNumberFormat="1" applyFont="1" applyFill="1" applyBorder="1" applyAlignment="1">
      <alignment horizontal="center" vertical="center" wrapText="1"/>
    </xf>
    <xf numFmtId="3" fontId="39" fillId="0" borderId="45" xfId="2" applyNumberFormat="1" applyFont="1" applyFill="1" applyBorder="1" applyAlignment="1">
      <alignment horizontal="center" vertical="center"/>
    </xf>
    <xf numFmtId="0" fontId="40" fillId="0" borderId="8" xfId="2" applyFont="1" applyFill="1" applyBorder="1" applyAlignment="1">
      <alignment horizontal="center" vertical="center" wrapText="1"/>
    </xf>
    <xf numFmtId="0" fontId="40" fillId="0" borderId="12" xfId="2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4" fillId="0" borderId="56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33" fillId="0" borderId="25" xfId="2" applyFont="1" applyBorder="1"/>
    <xf numFmtId="0" fontId="33" fillId="0" borderId="27" xfId="2" applyFont="1" applyBorder="1" applyAlignment="1">
      <alignment horizontal="center" vertical="center"/>
    </xf>
    <xf numFmtId="0" fontId="39" fillId="0" borderId="66" xfId="2" applyFont="1" applyBorder="1" applyAlignment="1">
      <alignment horizontal="center" vertical="center"/>
    </xf>
    <xf numFmtId="0" fontId="39" fillId="0" borderId="8" xfId="2" applyFont="1" applyBorder="1" applyAlignment="1">
      <alignment horizontal="center" vertical="center"/>
    </xf>
    <xf numFmtId="0" fontId="37" fillId="0" borderId="46" xfId="2" applyFont="1" applyBorder="1"/>
    <xf numFmtId="0" fontId="37" fillId="0" borderId="20" xfId="2" applyFont="1" applyBorder="1" applyAlignment="1">
      <alignment wrapText="1"/>
    </xf>
    <xf numFmtId="0" fontId="48" fillId="0" borderId="11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left"/>
    </xf>
    <xf numFmtId="0" fontId="34" fillId="0" borderId="46" xfId="0" applyFont="1" applyFill="1" applyBorder="1"/>
    <xf numFmtId="0" fontId="34" fillId="0" borderId="20" xfId="0" applyFont="1" applyFill="1" applyBorder="1"/>
    <xf numFmtId="0" fontId="34" fillId="0" borderId="14" xfId="0" applyFont="1" applyFill="1" applyBorder="1" applyAlignment="1">
      <alignment horizontal="center"/>
    </xf>
    <xf numFmtId="0" fontId="34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 wrapText="1"/>
    </xf>
    <xf numFmtId="0" fontId="34" fillId="0" borderId="26" xfId="0" applyFont="1" applyFill="1" applyBorder="1" applyAlignment="1">
      <alignment horizontal="center"/>
    </xf>
    <xf numFmtId="0" fontId="34" fillId="0" borderId="27" xfId="0" applyFont="1" applyFill="1" applyBorder="1" applyAlignment="1">
      <alignment horizontal="center"/>
    </xf>
    <xf numFmtId="0" fontId="34" fillId="0" borderId="16" xfId="0" applyFont="1" applyFill="1" applyBorder="1" applyAlignment="1">
      <alignment horizontal="center" wrapText="1"/>
    </xf>
    <xf numFmtId="0" fontId="34" fillId="0" borderId="15" xfId="0" applyFont="1" applyFill="1" applyBorder="1" applyAlignment="1">
      <alignment horizontal="center" wrapText="1"/>
    </xf>
    <xf numFmtId="0" fontId="34" fillId="0" borderId="22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 vertical="center"/>
    </xf>
    <xf numFmtId="0" fontId="39" fillId="0" borderId="25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63" xfId="0" applyFont="1" applyFill="1" applyBorder="1" applyAlignment="1">
      <alignment horizontal="center" vertical="center"/>
    </xf>
    <xf numFmtId="0" fontId="39" fillId="0" borderId="52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9" fillId="0" borderId="6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center" vertical="center"/>
    </xf>
    <xf numFmtId="0" fontId="33" fillId="0" borderId="10" xfId="2" applyFont="1" applyFill="1" applyBorder="1" applyAlignment="1">
      <alignment vertical="center" wrapText="1"/>
    </xf>
    <xf numFmtId="3" fontId="39" fillId="0" borderId="26" xfId="2" applyNumberFormat="1" applyFont="1" applyFill="1" applyBorder="1" applyAlignment="1">
      <alignment horizontal="center" vertical="center"/>
    </xf>
    <xf numFmtId="3" fontId="39" fillId="0" borderId="64" xfId="2" applyNumberFormat="1" applyFont="1" applyFill="1" applyBorder="1" applyAlignment="1">
      <alignment horizontal="center" vertical="center"/>
    </xf>
    <xf numFmtId="3" fontId="39" fillId="0" borderId="29" xfId="2" applyNumberFormat="1" applyFont="1" applyFill="1" applyBorder="1" applyAlignment="1">
      <alignment horizontal="center" vertical="center"/>
    </xf>
    <xf numFmtId="3" fontId="39" fillId="0" borderId="57" xfId="2" applyNumberFormat="1" applyFont="1" applyFill="1" applyBorder="1" applyAlignment="1">
      <alignment horizontal="center" vertical="center"/>
    </xf>
    <xf numFmtId="0" fontId="39" fillId="0" borderId="42" xfId="2" applyFont="1" applyFill="1" applyBorder="1" applyAlignment="1">
      <alignment horizontal="center" vertical="center" wrapText="1"/>
    </xf>
    <xf numFmtId="0" fontId="47" fillId="0" borderId="7" xfId="2" applyFont="1" applyFill="1" applyBorder="1" applyAlignment="1">
      <alignment horizontal="center"/>
    </xf>
    <xf numFmtId="0" fontId="47" fillId="0" borderId="12" xfId="2" applyFont="1" applyFill="1" applyBorder="1" applyAlignment="1">
      <alignment horizontal="center"/>
    </xf>
    <xf numFmtId="0" fontId="32" fillId="0" borderId="6" xfId="2" applyFont="1" applyFill="1" applyBorder="1" applyAlignment="1">
      <alignment horizontal="center"/>
    </xf>
    <xf numFmtId="0" fontId="32" fillId="0" borderId="10" xfId="2" applyFont="1" applyFill="1" applyBorder="1" applyAlignment="1">
      <alignment horizontal="center"/>
    </xf>
    <xf numFmtId="0" fontId="32" fillId="0" borderId="17" xfId="2" applyFont="1" applyBorder="1" applyAlignment="1">
      <alignment horizontal="center"/>
    </xf>
    <xf numFmtId="0" fontId="32" fillId="0" borderId="23" xfId="2" applyFont="1" applyBorder="1" applyAlignment="1">
      <alignment horizontal="center"/>
    </xf>
    <xf numFmtId="0" fontId="34" fillId="0" borderId="19" xfId="2" applyFont="1" applyBorder="1" applyAlignment="1">
      <alignment horizontal="center"/>
    </xf>
    <xf numFmtId="0" fontId="34" fillId="0" borderId="24" xfId="2" applyFont="1" applyBorder="1" applyAlignment="1">
      <alignment horizontal="center"/>
    </xf>
    <xf numFmtId="0" fontId="34" fillId="0" borderId="3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4" fillId="0" borderId="5" xfId="2" applyFont="1" applyFill="1" applyBorder="1" applyAlignment="1">
      <alignment horizontal="center" vertical="center" wrapText="1"/>
    </xf>
    <xf numFmtId="3" fontId="34" fillId="0" borderId="5" xfId="2" applyNumberFormat="1" applyFont="1" applyFill="1" applyBorder="1" applyAlignment="1">
      <alignment horizontal="center" vertical="center" wrapText="1"/>
    </xf>
    <xf numFmtId="3" fontId="34" fillId="0" borderId="43" xfId="2" applyNumberFormat="1" applyFont="1" applyFill="1" applyBorder="1" applyAlignment="1">
      <alignment horizontal="center" vertical="center"/>
    </xf>
    <xf numFmtId="0" fontId="41" fillId="0" borderId="37" xfId="2" applyFont="1" applyFill="1" applyBorder="1" applyAlignment="1">
      <alignment horizontal="center" vertical="center" wrapText="1" readingOrder="1"/>
    </xf>
    <xf numFmtId="0" fontId="36" fillId="0" borderId="25" xfId="2" applyFont="1" applyFill="1" applyBorder="1" applyAlignment="1">
      <alignment horizontal="center" vertical="center" wrapText="1"/>
    </xf>
    <xf numFmtId="0" fontId="36" fillId="0" borderId="27" xfId="2" applyFont="1" applyFill="1" applyBorder="1" applyAlignment="1">
      <alignment horizontal="center" vertical="center" wrapText="1"/>
    </xf>
    <xf numFmtId="0" fontId="32" fillId="0" borderId="23" xfId="2" applyFont="1" applyFill="1" applyBorder="1" applyAlignment="1">
      <alignment horizontal="center" vertical="center" wrapText="1"/>
    </xf>
    <xf numFmtId="3" fontId="32" fillId="0" borderId="24" xfId="2" applyNumberFormat="1" applyFont="1" applyFill="1" applyBorder="1" applyAlignment="1">
      <alignment horizontal="center" vertical="center"/>
    </xf>
    <xf numFmtId="0" fontId="45" fillId="0" borderId="35" xfId="2" applyFont="1" applyFill="1" applyBorder="1"/>
    <xf numFmtId="3" fontId="32" fillId="0" borderId="36" xfId="2" applyNumberFormat="1" applyFont="1" applyFill="1" applyBorder="1" applyAlignment="1">
      <alignment horizontal="center" vertical="center"/>
    </xf>
    <xf numFmtId="0" fontId="34" fillId="3" borderId="14" xfId="2" applyFont="1" applyFill="1" applyBorder="1" applyAlignment="1">
      <alignment horizontal="right" vertical="center" wrapText="1"/>
    </xf>
    <xf numFmtId="0" fontId="34" fillId="3" borderId="16" xfId="0" applyFont="1" applyFill="1" applyBorder="1" applyAlignment="1">
      <alignment horizontal="left" vertical="center" wrapText="1"/>
    </xf>
    <xf numFmtId="0" fontId="45" fillId="0" borderId="31" xfId="2" applyFont="1" applyFill="1" applyBorder="1"/>
    <xf numFmtId="3" fontId="32" fillId="0" borderId="32" xfId="2" applyNumberFormat="1" applyFont="1" applyFill="1" applyBorder="1" applyAlignment="1">
      <alignment horizontal="center" vertical="center"/>
    </xf>
    <xf numFmtId="0" fontId="34" fillId="0" borderId="28" xfId="2" applyFont="1" applyFill="1" applyBorder="1" applyAlignment="1">
      <alignment horizontal="center" vertical="center" wrapText="1"/>
    </xf>
    <xf numFmtId="3" fontId="34" fillId="0" borderId="30" xfId="2" applyNumberFormat="1" applyFont="1" applyFill="1" applyBorder="1" applyAlignment="1">
      <alignment horizontal="center" vertical="center" wrapText="1"/>
    </xf>
    <xf numFmtId="0" fontId="32" fillId="0" borderId="60" xfId="2" applyFont="1" applyFill="1" applyBorder="1" applyAlignment="1">
      <alignment horizontal="center" vertical="center" wrapText="1"/>
    </xf>
    <xf numFmtId="3" fontId="32" fillId="0" borderId="61" xfId="2" applyNumberFormat="1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vertical="center" wrapText="1"/>
    </xf>
    <xf numFmtId="0" fontId="32" fillId="0" borderId="31" xfId="2" applyFont="1" applyFill="1" applyBorder="1" applyAlignment="1">
      <alignment horizontal="center" vertical="center" wrapText="1"/>
    </xf>
    <xf numFmtId="0" fontId="34" fillId="0" borderId="17" xfId="2" applyFont="1" applyFill="1" applyBorder="1" applyAlignment="1">
      <alignment horizontal="center" vertical="center" wrapText="1"/>
    </xf>
    <xf numFmtId="3" fontId="34" fillId="0" borderId="19" xfId="2" applyNumberFormat="1" applyFont="1" applyFill="1" applyBorder="1" applyAlignment="1">
      <alignment horizontal="center" vertical="center"/>
    </xf>
    <xf numFmtId="0" fontId="32" fillId="0" borderId="33" xfId="2" applyFont="1" applyFill="1" applyBorder="1" applyAlignment="1">
      <alignment horizontal="center" vertical="center" wrapText="1"/>
    </xf>
    <xf numFmtId="3" fontId="32" fillId="0" borderId="34" xfId="2" applyNumberFormat="1" applyFont="1" applyFill="1" applyBorder="1" applyAlignment="1">
      <alignment horizontal="center" vertical="center"/>
    </xf>
    <xf numFmtId="3" fontId="37" fillId="0" borderId="4" xfId="2" applyNumberFormat="1" applyFont="1" applyFill="1" applyBorder="1" applyAlignment="1">
      <alignment horizontal="center" vertical="center"/>
    </xf>
    <xf numFmtId="3" fontId="37" fillId="0" borderId="24" xfId="2" applyNumberFormat="1" applyFont="1" applyFill="1" applyBorder="1" applyAlignment="1">
      <alignment horizontal="center" vertical="center"/>
    </xf>
    <xf numFmtId="3" fontId="39" fillId="0" borderId="9" xfId="2" applyNumberFormat="1" applyFont="1" applyFill="1" applyBorder="1" applyAlignment="1">
      <alignment horizontal="center" vertical="center"/>
    </xf>
    <xf numFmtId="3" fontId="39" fillId="0" borderId="4" xfId="2" applyNumberFormat="1" applyFont="1" applyFill="1" applyBorder="1" applyAlignment="1">
      <alignment horizontal="center" vertical="center"/>
    </xf>
    <xf numFmtId="3" fontId="39" fillId="0" borderId="24" xfId="2" applyNumberFormat="1" applyFont="1" applyFill="1" applyBorder="1" applyAlignment="1">
      <alignment horizontal="center" vertical="center"/>
    </xf>
    <xf numFmtId="3" fontId="39" fillId="0" borderId="19" xfId="2" applyNumberFormat="1" applyFont="1" applyFill="1" applyBorder="1" applyAlignment="1">
      <alignment horizontal="center" vertical="center" wrapText="1"/>
    </xf>
    <xf numFmtId="3" fontId="39" fillId="0" borderId="4" xfId="2" applyNumberFormat="1" applyFont="1" applyFill="1" applyBorder="1" applyAlignment="1">
      <alignment horizontal="center" vertical="center" wrapText="1"/>
    </xf>
    <xf numFmtId="0" fontId="39" fillId="0" borderId="39" xfId="2" applyFont="1" applyFill="1" applyBorder="1" applyAlignment="1">
      <alignment horizontal="center" vertical="center" wrapText="1"/>
    </xf>
    <xf numFmtId="3" fontId="39" fillId="0" borderId="41" xfId="2" applyNumberFormat="1" applyFont="1" applyFill="1" applyBorder="1" applyAlignment="1">
      <alignment horizontal="center" vertical="center"/>
    </xf>
    <xf numFmtId="0" fontId="37" fillId="0" borderId="20" xfId="2" applyFont="1" applyFill="1" applyBorder="1" applyAlignment="1">
      <alignment horizontal="center" vertical="center" wrapText="1"/>
    </xf>
    <xf numFmtId="0" fontId="37" fillId="0" borderId="23" xfId="2" applyFont="1" applyFill="1" applyBorder="1" applyAlignment="1">
      <alignment horizontal="center" vertical="center" wrapText="1"/>
    </xf>
    <xf numFmtId="0" fontId="39" fillId="0" borderId="25" xfId="2" applyFont="1" applyFill="1" applyBorder="1" applyAlignment="1">
      <alignment horizontal="center" vertical="center" wrapText="1"/>
    </xf>
    <xf numFmtId="3" fontId="39" fillId="0" borderId="27" xfId="2" applyNumberFormat="1" applyFont="1" applyFill="1" applyBorder="1" applyAlignment="1">
      <alignment horizontal="center" vertical="center" wrapText="1"/>
    </xf>
    <xf numFmtId="0" fontId="37" fillId="0" borderId="17" xfId="2" applyFont="1" applyFill="1" applyBorder="1" applyAlignment="1">
      <alignment horizontal="center" vertical="center" wrapText="1"/>
    </xf>
    <xf numFmtId="0" fontId="37" fillId="0" borderId="46" xfId="2" applyFont="1" applyFill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43" fillId="0" borderId="3" xfId="2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34" fillId="0" borderId="63" xfId="2" applyFont="1" applyBorder="1" applyAlignment="1">
      <alignment wrapText="1"/>
    </xf>
    <xf numFmtId="0" fontId="32" fillId="0" borderId="7" xfId="2" applyFont="1" applyBorder="1" applyAlignment="1">
      <alignment horizontal="center" vertical="center"/>
    </xf>
    <xf numFmtId="0" fontId="34" fillId="0" borderId="53" xfId="2" applyFont="1" applyBorder="1" applyAlignment="1">
      <alignment wrapText="1"/>
    </xf>
    <xf numFmtId="0" fontId="32" fillId="0" borderId="6" xfId="2" applyFont="1" applyBorder="1" applyAlignment="1">
      <alignment horizontal="center" vertical="center"/>
    </xf>
    <xf numFmtId="0" fontId="34" fillId="0" borderId="54" xfId="2" applyFont="1" applyBorder="1" applyAlignment="1">
      <alignment wrapText="1"/>
    </xf>
    <xf numFmtId="0" fontId="32" fillId="0" borderId="10" xfId="2" applyFont="1" applyBorder="1" applyAlignment="1">
      <alignment horizontal="center" vertical="center"/>
    </xf>
    <xf numFmtId="0" fontId="32" fillId="0" borderId="22" xfId="2" applyFont="1" applyBorder="1" applyAlignment="1">
      <alignment horizontal="center" vertical="center" wrapText="1"/>
    </xf>
    <xf numFmtId="0" fontId="32" fillId="0" borderId="68" xfId="2" applyFont="1" applyBorder="1" applyAlignment="1">
      <alignment horizontal="center" vertical="center"/>
    </xf>
    <xf numFmtId="0" fontId="32" fillId="0" borderId="69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/>
    </xf>
    <xf numFmtId="0" fontId="32" fillId="0" borderId="13" xfId="2" applyFont="1" applyBorder="1" applyAlignment="1">
      <alignment horizontal="center" vertical="center"/>
    </xf>
    <xf numFmtId="0" fontId="34" fillId="0" borderId="22" xfId="2" applyFont="1" applyBorder="1" applyAlignment="1">
      <alignment horizontal="center" wrapText="1"/>
    </xf>
    <xf numFmtId="0" fontId="34" fillId="0" borderId="67" xfId="2" applyFont="1" applyBorder="1" applyAlignment="1">
      <alignment horizontal="center"/>
    </xf>
    <xf numFmtId="0" fontId="34" fillId="0" borderId="67" xfId="2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0" fontId="38" fillId="0" borderId="10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0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7" fillId="0" borderId="0" xfId="2" applyFont="1" applyAlignment="1">
      <alignment horizontal="center" vertical="center" wrapText="1"/>
    </xf>
    <xf numFmtId="0" fontId="46" fillId="3" borderId="31" xfId="2" applyFont="1" applyFill="1" applyBorder="1" applyAlignment="1">
      <alignment horizontal="center" wrapText="1"/>
    </xf>
    <xf numFmtId="0" fontId="46" fillId="3" borderId="32" xfId="2" applyFont="1" applyFill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/>
    </xf>
    <xf numFmtId="0" fontId="34" fillId="3" borderId="14" xfId="2" applyFont="1" applyFill="1" applyBorder="1" applyAlignment="1">
      <alignment horizontal="center" vertical="center" wrapText="1"/>
    </xf>
    <xf numFmtId="0" fontId="34" fillId="3" borderId="16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33" fillId="3" borderId="14" xfId="2" applyFont="1" applyFill="1" applyBorder="1" applyAlignment="1">
      <alignment horizontal="center"/>
    </xf>
    <xf numFmtId="0" fontId="33" fillId="3" borderId="16" xfId="2" applyFont="1" applyFill="1" applyBorder="1" applyAlignment="1">
      <alignment horizontal="center"/>
    </xf>
    <xf numFmtId="0" fontId="39" fillId="3" borderId="14" xfId="2" applyFont="1" applyFill="1" applyBorder="1" applyAlignment="1">
      <alignment horizontal="center" vertical="center"/>
    </xf>
    <xf numFmtId="0" fontId="39" fillId="3" borderId="16" xfId="2" applyFont="1" applyFill="1" applyBorder="1" applyAlignment="1">
      <alignment horizontal="center" vertical="center"/>
    </xf>
    <xf numFmtId="0" fontId="33" fillId="3" borderId="14" xfId="2" applyFont="1" applyFill="1" applyBorder="1" applyAlignment="1">
      <alignment horizontal="center" vertical="center"/>
    </xf>
    <xf numFmtId="0" fontId="33" fillId="3" borderId="15" xfId="2" applyFont="1" applyFill="1" applyBorder="1" applyAlignment="1">
      <alignment horizontal="center" vertical="center"/>
    </xf>
    <xf numFmtId="0" fontId="33" fillId="3" borderId="16" xfId="2" applyFont="1" applyFill="1" applyBorder="1" applyAlignment="1">
      <alignment horizontal="center" vertical="center"/>
    </xf>
    <xf numFmtId="0" fontId="39" fillId="0" borderId="46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9" fillId="0" borderId="20" xfId="2" applyFont="1" applyBorder="1" applyAlignment="1">
      <alignment horizontal="center"/>
    </xf>
    <xf numFmtId="0" fontId="39" fillId="0" borderId="3" xfId="2" applyFont="1" applyBorder="1" applyAlignment="1">
      <alignment horizontal="center"/>
    </xf>
    <xf numFmtId="0" fontId="39" fillId="0" borderId="23" xfId="2" applyFont="1" applyBorder="1" applyAlignment="1">
      <alignment horizontal="center"/>
    </xf>
    <xf numFmtId="0" fontId="39" fillId="0" borderId="55" xfId="2" applyFont="1" applyBorder="1" applyAlignment="1">
      <alignment horizontal="center"/>
    </xf>
    <xf numFmtId="0" fontId="39" fillId="0" borderId="71" xfId="2" applyFont="1" applyBorder="1" applyAlignment="1">
      <alignment horizontal="center"/>
    </xf>
    <xf numFmtId="0" fontId="39" fillId="0" borderId="70" xfId="2" applyFont="1" applyBorder="1" applyAlignment="1">
      <alignment horizontal="center"/>
    </xf>
    <xf numFmtId="17" fontId="14" fillId="0" borderId="14" xfId="0" quotePrefix="1" applyNumberFormat="1" applyFont="1" applyFill="1" applyBorder="1" applyAlignment="1">
      <alignment horizontal="center"/>
    </xf>
    <xf numFmtId="17" fontId="14" fillId="0" borderId="16" xfId="0" quotePrefix="1" applyNumberFormat="1" applyFont="1" applyFill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 textRotation="90"/>
    </xf>
    <xf numFmtId="0" fontId="33" fillId="0" borderId="65" xfId="0" applyFont="1" applyBorder="1" applyAlignment="1">
      <alignment horizontal="center" vertical="center" textRotation="90"/>
    </xf>
    <xf numFmtId="0" fontId="33" fillId="0" borderId="66" xfId="0" applyFont="1" applyBorder="1" applyAlignment="1">
      <alignment horizontal="center" vertical="center" textRotation="90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268</c:v>
                </c:pt>
                <c:pt idx="1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52380952380951E-2"/>
          <c:y val="3.535922536709938E-2"/>
          <c:w val="0.96571428571428575"/>
          <c:h val="0.813149819110449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'CONSIG. M.P.'!$B$15</c:f>
              <c:strCache>
                <c:ptCount val="1"/>
                <c:pt idx="0">
                  <c:v>POR EBRIEDAD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'CONSIG. M.P.'!$C$15:$D$15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M.P.'!$B$16</c:f>
              <c:strCache>
                <c:ptCount val="1"/>
                <c:pt idx="0">
                  <c:v>POR LESIONES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'CONSIG. M.P.'!$C$16:$D$16</c:f>
              <c:numCache>
                <c:formatCode>General</c:formatCode>
                <c:ptCount val="2"/>
                <c:pt idx="0">
                  <c:v>28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ser>
          <c:idx val="2"/>
          <c:order val="2"/>
          <c:tx>
            <c:strRef>
              <c:f>'CONSIG. M.P.'!$B$17</c:f>
              <c:strCache>
                <c:ptCount val="1"/>
                <c:pt idx="0">
                  <c:v>POR DAÑOS A PETICION DE LAS PARTES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'CONSIG. M.P.'!$C$17:$D$17</c:f>
              <c:numCache>
                <c:formatCode>General</c:formatCode>
                <c:ptCount val="2"/>
                <c:pt idx="0">
                  <c:v>32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5-41C1-8372-23D8793830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84806899137608"/>
          <c:y val="0.93513513513513513"/>
          <c:w val="0.72193532845107644"/>
          <c:h val="5.374838242712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445</c:v>
                </c:pt>
                <c:pt idx="1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TRABAJO A LA COMUNIDAD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ORDEN DE AP.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3331574949576359"/>
          <c:h val="7.7039584751818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JUZGADOS!$B$27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[1]CIVICO!$M$168:$O$168</c:f>
              <c:numCache>
                <c:formatCode>General</c:formatCode>
                <c:ptCount val="3"/>
                <c:pt idx="0">
                  <c:v>346</c:v>
                </c:pt>
                <c:pt idx="1">
                  <c:v>48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E-4E8E-BBEC-B697564BE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[1]CIVICO!$M$187:$M$191</c:f>
              <c:strCache>
                <c:ptCount val="5"/>
                <c:pt idx="0">
                  <c:v>REDUCC. HRS</c:v>
                </c:pt>
                <c:pt idx="2">
                  <c:v>TRABAJO COMUNIDAD</c:v>
                </c:pt>
                <c:pt idx="4">
                  <c:v>RECLACIFICACION DE FALTA</c:v>
                </c:pt>
              </c:strCache>
            </c:strRef>
          </c:cat>
          <c:val>
            <c:numRef>
              <c:f>[1]CIVICO!$N$187:$N$191</c:f>
              <c:numCache>
                <c:formatCode>General</c:formatCode>
                <c:ptCount val="5"/>
                <c:pt idx="0">
                  <c:v>146</c:v>
                </c:pt>
                <c:pt idx="2">
                  <c:v>32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3-48C9-9896-B67977226C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6738544"/>
        <c:axId val="676739856"/>
        <c:axId val="0"/>
      </c:bar3DChart>
      <c:catAx>
        <c:axId val="67673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6739856"/>
        <c:crosses val="autoZero"/>
        <c:auto val="1"/>
        <c:lblAlgn val="ctr"/>
        <c:lblOffset val="100"/>
        <c:noMultiLvlLbl val="0"/>
      </c:catAx>
      <c:valAx>
        <c:axId val="676739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7673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408105304331559"/>
          <c:y val="0.12809315866084425"/>
          <c:w val="0.67984263306179604"/>
          <c:h val="0.8719068413391557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[1]Tamizajes!$B$14:$B$18</c:f>
              <c:strCache>
                <c:ptCount val="5"/>
                <c:pt idx="0">
                  <c:v>CIJ</c:v>
                </c:pt>
                <c:pt idx="1">
                  <c:v>A.A</c:v>
                </c:pt>
                <c:pt idx="2">
                  <c:v>CAIF</c:v>
                </c:pt>
                <c:pt idx="3">
                  <c:v>CNDH</c:v>
                </c:pt>
                <c:pt idx="4">
                  <c:v>INTERNADO  CENTRO DE REINTG.</c:v>
                </c:pt>
              </c:strCache>
            </c:strRef>
          </c:cat>
          <c:val>
            <c:numRef>
              <c:f>[1]Tamizajes!$C$14:$C$18</c:f>
              <c:numCache>
                <c:formatCode>General</c:formatCode>
                <c:ptCount val="5"/>
                <c:pt idx="0">
                  <c:v>15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F-462A-AEF6-1B756D6966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120448"/>
        <c:axId val="202773568"/>
        <c:axId val="0"/>
      </c:bar3DChart>
      <c:catAx>
        <c:axId val="27012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73568"/>
        <c:crosses val="autoZero"/>
        <c:auto val="1"/>
        <c:lblAlgn val="ctr"/>
        <c:lblOffset val="100"/>
        <c:noMultiLvlLbl val="0"/>
      </c:catAx>
      <c:valAx>
        <c:axId val="20277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012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424185105353459E-3"/>
          <c:y val="7.5647755170527159E-2"/>
          <c:w val="0.98109906303611472"/>
          <c:h val="0.5256607066806356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'[1]Mediaciomn '!$DJ$27:$DJ$37</c:f>
              <c:strCache>
                <c:ptCount val="11"/>
                <c:pt idx="0">
                  <c:v>INSULTOS</c:v>
                </c:pt>
                <c:pt idx="1">
                  <c:v>RUIDO</c:v>
                </c:pt>
                <c:pt idx="2">
                  <c:v>CONFLICTO COMUNITARIO</c:v>
                </c:pt>
                <c:pt idx="3">
                  <c:v>CUIDADO ANIMAL</c:v>
                </c:pt>
                <c:pt idx="4">
                  <c:v>BASURA</c:v>
                </c:pt>
                <c:pt idx="5">
                  <c:v>OBSTRUCCION</c:v>
                </c:pt>
                <c:pt idx="6">
                  <c:v>CONTRABARDA</c:v>
                </c:pt>
                <c:pt idx="7">
                  <c:v>ARBOL</c:v>
                </c:pt>
                <c:pt idx="8">
                  <c:v>FUGA DE AGUA</c:v>
                </c:pt>
                <c:pt idx="9">
                  <c:v>HUMEDAD</c:v>
                </c:pt>
                <c:pt idx="10">
                  <c:v>DRENAJE</c:v>
                </c:pt>
              </c:strCache>
            </c:strRef>
          </c:cat>
          <c:val>
            <c:numRef>
              <c:f>'[1]Mediaciomn '!$DK$27:$DK$37</c:f>
              <c:numCache>
                <c:formatCode>General</c:formatCode>
                <c:ptCount val="11"/>
                <c:pt idx="0">
                  <c:v>10</c:v>
                </c:pt>
                <c:pt idx="1">
                  <c:v>6</c:v>
                </c:pt>
                <c:pt idx="2">
                  <c:v>22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8-4DC5-B271-48552C731D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664</c:v>
                </c:pt>
                <c:pt idx="2">
                  <c:v>575</c:v>
                </c:pt>
                <c:pt idx="4">
                  <c:v>458</c:v>
                </c:pt>
                <c:pt idx="6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42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66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150</c:v>
                </c:pt>
                <c:pt idx="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20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10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JULIO/24</c:v>
                </c:pt>
                <c:pt idx="1">
                  <c:v>JULIO/25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10</c:v>
                </c:pt>
                <c:pt idx="8">
                  <c:v>16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10</c:v>
                </c:pt>
                <c:pt idx="13">
                  <c:v>18</c:v>
                </c:pt>
                <c:pt idx="14">
                  <c:v>27</c:v>
                </c:pt>
                <c:pt idx="15">
                  <c:v>23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10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10</c:v>
                </c:pt>
                <c:pt idx="8">
                  <c:v>16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10</c:v>
                </c:pt>
                <c:pt idx="13">
                  <c:v>18</c:v>
                </c:pt>
                <c:pt idx="14">
                  <c:v>27</c:v>
                </c:pt>
                <c:pt idx="15">
                  <c:v>23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10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EBRIEDAD'!$C$14:$C$37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EBRIEDAD'!$C$47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EBRIEDAD'!$B$49:$B$64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EBRIEDAD'!$C$49:$C$64</c:f>
              <c:numCache>
                <c:formatCode>General</c:formatCode>
                <c:ptCount val="16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  <c:pt idx="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685800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762000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527800" y="241300"/>
          <a:ext cx="62865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 JULIO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38100</xdr:rowOff>
    </xdr:from>
    <xdr:to>
      <xdr:col>3</xdr:col>
      <xdr:colOff>85725</xdr:colOff>
      <xdr:row>7</xdr:row>
      <xdr:rowOff>7535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23874" y="38100"/>
          <a:ext cx="1104901" cy="1522010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5</xdr:row>
      <xdr:rowOff>298449</xdr:rowOff>
    </xdr:from>
    <xdr:to>
      <xdr:col>4</xdr:col>
      <xdr:colOff>295275</xdr:colOff>
      <xdr:row>6</xdr:row>
      <xdr:rowOff>104775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V="1">
          <a:off x="1647825" y="1260474"/>
          <a:ext cx="5915025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609600</xdr:colOff>
      <xdr:row>2</xdr:row>
      <xdr:rowOff>9524</xdr:rowOff>
    </xdr:from>
    <xdr:to>
      <xdr:col>4</xdr:col>
      <xdr:colOff>314326</xdr:colOff>
      <xdr:row>5</xdr:row>
      <xdr:rowOff>301626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2152650" y="161924"/>
          <a:ext cx="43338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942975</xdr:colOff>
      <xdr:row>44</xdr:row>
      <xdr:rowOff>85725</xdr:rowOff>
    </xdr:from>
    <xdr:to>
      <xdr:col>3</xdr:col>
      <xdr:colOff>3724095</xdr:colOff>
      <xdr:row>47</xdr:row>
      <xdr:rowOff>104775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86025" y="10058400"/>
          <a:ext cx="2781120" cy="504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12</xdr:row>
      <xdr:rowOff>12700</xdr:rowOff>
    </xdr:from>
    <xdr:to>
      <xdr:col>14</xdr:col>
      <xdr:colOff>165100</xdr:colOff>
      <xdr:row>23</xdr:row>
      <xdr:rowOff>330200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1</xdr:row>
      <xdr:rowOff>50800</xdr:rowOff>
    </xdr:from>
    <xdr:to>
      <xdr:col>1</xdr:col>
      <xdr:colOff>1841500</xdr:colOff>
      <xdr:row>11</xdr:row>
      <xdr:rowOff>247060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96900" y="241300"/>
          <a:ext cx="1663700" cy="2291760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6</xdr:row>
      <xdr:rowOff>177800</xdr:rowOff>
    </xdr:from>
    <xdr:to>
      <xdr:col>14</xdr:col>
      <xdr:colOff>292101</xdr:colOff>
      <xdr:row>7</xdr:row>
      <xdr:rowOff>165100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 flipV="1">
          <a:off x="2997200" y="1320800"/>
          <a:ext cx="9525001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762000</xdr:colOff>
      <xdr:row>1</xdr:row>
      <xdr:rowOff>28574</xdr:rowOff>
    </xdr:from>
    <xdr:to>
      <xdr:col>14</xdr:col>
      <xdr:colOff>323851</xdr:colOff>
      <xdr:row>7</xdr:row>
      <xdr:rowOff>25401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6489700" y="2190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ASUNTOS VIALES CONSIGNADOS  AL M.P</a:t>
          </a:r>
          <a:r>
            <a:rPr lang="es-MX" sz="2000" b="1" i="0">
              <a:latin typeface="Bahnschrift SemiLight" panose="020B0502040204020203" pitchFamily="34" charset="0"/>
            </a:rPr>
            <a:t>.     </a:t>
          </a:r>
        </a:p>
      </xdr:txBody>
    </xdr:sp>
    <xdr:clientData/>
  </xdr:twoCellAnchor>
  <xdr:twoCellAnchor editAs="oneCell">
    <xdr:from>
      <xdr:col>1</xdr:col>
      <xdr:colOff>63499</xdr:colOff>
      <xdr:row>24</xdr:row>
      <xdr:rowOff>25400</xdr:rowOff>
    </xdr:from>
    <xdr:to>
      <xdr:col>3</xdr:col>
      <xdr:colOff>431800</xdr:colOff>
      <xdr:row>26</xdr:row>
      <xdr:rowOff>30095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82599" y="7404100"/>
          <a:ext cx="3289301" cy="792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13</xdr:row>
      <xdr:rowOff>238125</xdr:rowOff>
    </xdr:from>
    <xdr:to>
      <xdr:col>13</xdr:col>
      <xdr:colOff>482600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279401</xdr:colOff>
      <xdr:row>24</xdr:row>
      <xdr:rowOff>342900</xdr:rowOff>
    </xdr:from>
    <xdr:to>
      <xdr:col>2</xdr:col>
      <xdr:colOff>698501</xdr:colOff>
      <xdr:row>27</xdr:row>
      <xdr:rowOff>362768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79401" y="7061200"/>
          <a:ext cx="3365500" cy="8707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11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923926</xdr:colOff>
      <xdr:row>6</xdr:row>
      <xdr:rowOff>79374</xdr:rowOff>
    </xdr:from>
    <xdr:to>
      <xdr:col>11</xdr:col>
      <xdr:colOff>739777</xdr:colOff>
      <xdr:row>7</xdr:row>
      <xdr:rowOff>66674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 flipV="1">
          <a:off x="2952751" y="1050924"/>
          <a:ext cx="84359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1155700</xdr:colOff>
      <xdr:row>0</xdr:row>
      <xdr:rowOff>41274</xdr:rowOff>
    </xdr:from>
    <xdr:to>
      <xdr:col>11</xdr:col>
      <xdr:colOff>704851</xdr:colOff>
      <xdr:row>7</xdr:row>
      <xdr:rowOff>47626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5289550" y="41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209550</xdr:colOff>
      <xdr:row>0</xdr:row>
      <xdr:rowOff>149569</xdr:rowOff>
    </xdr:from>
    <xdr:to>
      <xdr:col>3</xdr:col>
      <xdr:colOff>133350</xdr:colOff>
      <xdr:row>9</xdr:row>
      <xdr:rowOff>356247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495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35</xdr:row>
      <xdr:rowOff>57150</xdr:rowOff>
    </xdr:from>
    <xdr:to>
      <xdr:col>4</xdr:col>
      <xdr:colOff>104776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6962775"/>
          <a:ext cx="2295524" cy="5874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26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27</xdr:row>
      <xdr:rowOff>28575</xdr:rowOff>
    </xdr:from>
    <xdr:to>
      <xdr:col>18</xdr:col>
      <xdr:colOff>38100</xdr:colOff>
      <xdr:row>31</xdr:row>
      <xdr:rowOff>116061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372225" y="7029450"/>
          <a:ext cx="2790825" cy="5065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212974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25400</xdr:colOff>
      <xdr:row>26</xdr:row>
      <xdr:rowOff>139700</xdr:rowOff>
    </xdr:from>
    <xdr:to>
      <xdr:col>2</xdr:col>
      <xdr:colOff>648623</xdr:colOff>
      <xdr:row>28</xdr:row>
      <xdr:rowOff>7168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5400" y="7315200"/>
          <a:ext cx="3607723" cy="65486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2</xdr:col>
      <xdr:colOff>127000</xdr:colOff>
      <xdr:row>19</xdr:row>
      <xdr:rowOff>215900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1854200" y="3962400"/>
          <a:ext cx="1257300" cy="1003300"/>
        </a:xfrm>
        <a:prstGeom prst="bentConnector3">
          <a:avLst>
            <a:gd name="adj1" fmla="val -505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698500</xdr:colOff>
      <xdr:row>14</xdr:row>
      <xdr:rowOff>25400</xdr:rowOff>
    </xdr:from>
    <xdr:to>
      <xdr:col>13</xdr:col>
      <xdr:colOff>482600</xdr:colOff>
      <xdr:row>23</xdr:row>
      <xdr:rowOff>266700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489075" cy="2212974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 flipV="1">
          <a:off x="2174875" y="1444626"/>
          <a:ext cx="922655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5318125" y="482600"/>
          <a:ext cx="59626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DEFENSORÍA DE OFICIO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88900</xdr:colOff>
      <xdr:row>25</xdr:row>
      <xdr:rowOff>63500</xdr:rowOff>
    </xdr:from>
    <xdr:to>
      <xdr:col>2</xdr:col>
      <xdr:colOff>712123</xdr:colOff>
      <xdr:row>27</xdr:row>
      <xdr:rowOff>261168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8900" y="7277100"/>
          <a:ext cx="3607723" cy="654868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14</xdr:row>
      <xdr:rowOff>190500</xdr:rowOff>
    </xdr:from>
    <xdr:to>
      <xdr:col>5</xdr:col>
      <xdr:colOff>342900</xdr:colOff>
      <xdr:row>17</xdr:row>
      <xdr:rowOff>101600</xdr:rowOff>
    </xdr:to>
    <xdr:cxnSp macro="">
      <xdr:nvCxnSpPr>
        <xdr:cNvPr id="6" name="Conector: angular 8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3022600" y="3263900"/>
          <a:ext cx="2743200" cy="901700"/>
        </a:xfrm>
        <a:prstGeom prst="bentConnector3">
          <a:avLst>
            <a:gd name="adj1" fmla="val 50000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546100</xdr:colOff>
      <xdr:row>14</xdr:row>
      <xdr:rowOff>0</xdr:rowOff>
    </xdr:from>
    <xdr:to>
      <xdr:col>13</xdr:col>
      <xdr:colOff>571500</xdr:colOff>
      <xdr:row>25</xdr:row>
      <xdr:rowOff>381000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 flipV="1">
          <a:off x="4203700" y="1393826"/>
          <a:ext cx="85852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6756400" y="4064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89823</xdr:colOff>
      <xdr:row>29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34225"/>
          <a:ext cx="3595023" cy="651693"/>
        </a:xfrm>
        <a:prstGeom prst="rect">
          <a:avLst/>
        </a:prstGeom>
      </xdr:spPr>
    </xdr:pic>
    <xdr:clientData/>
  </xdr:twoCellAnchor>
  <xdr:twoCellAnchor>
    <xdr:from>
      <xdr:col>0</xdr:col>
      <xdr:colOff>1117600</xdr:colOff>
      <xdr:row>20</xdr:row>
      <xdr:rowOff>38100</xdr:rowOff>
    </xdr:from>
    <xdr:to>
      <xdr:col>3</xdr:col>
      <xdr:colOff>749300</xdr:colOff>
      <xdr:row>22</xdr:row>
      <xdr:rowOff>317500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1117600" y="51816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266700</xdr:colOff>
      <xdr:row>20</xdr:row>
      <xdr:rowOff>266700</xdr:rowOff>
    </xdr:from>
    <xdr:to>
      <xdr:col>5</xdr:col>
      <xdr:colOff>342900</xdr:colOff>
      <xdr:row>21</xdr:row>
      <xdr:rowOff>317500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4838700" y="54102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596900</xdr:colOff>
      <xdr:row>14</xdr:row>
      <xdr:rowOff>76200</xdr:rowOff>
    </xdr:from>
    <xdr:to>
      <xdr:col>13</xdr:col>
      <xdr:colOff>711200</xdr:colOff>
      <xdr:row>24</xdr:row>
      <xdr:rowOff>355600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 flipV="1">
          <a:off x="4187825" y="1393826"/>
          <a:ext cx="855027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6731000" y="4064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3</xdr:col>
      <xdr:colOff>89823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317500</xdr:rowOff>
    </xdr:from>
    <xdr:to>
      <xdr:col>2</xdr:col>
      <xdr:colOff>774700</xdr:colOff>
      <xdr:row>24</xdr:row>
      <xdr:rowOff>203200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50800" y="5524500"/>
          <a:ext cx="3670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1</xdr:col>
      <xdr:colOff>469900</xdr:colOff>
      <xdr:row>23</xdr:row>
      <xdr:rowOff>0</xdr:rowOff>
    </xdr:from>
    <xdr:to>
      <xdr:col>2</xdr:col>
      <xdr:colOff>266700</xdr:colOff>
      <xdr:row>24</xdr:row>
      <xdr:rowOff>50800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2324100" y="59944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368300</xdr:colOff>
      <xdr:row>16</xdr:row>
      <xdr:rowOff>152401</xdr:rowOff>
    </xdr:from>
    <xdr:to>
      <xdr:col>14</xdr:col>
      <xdr:colOff>292100</xdr:colOff>
      <xdr:row>28</xdr:row>
      <xdr:rowOff>127001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12</xdr:col>
      <xdr:colOff>85724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</xdr:row>
      <xdr:rowOff>47624</xdr:rowOff>
    </xdr:from>
    <xdr:to>
      <xdr:col>12</xdr:col>
      <xdr:colOff>511176</xdr:colOff>
      <xdr:row>6</xdr:row>
      <xdr:rowOff>47625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 flipV="1">
          <a:off x="3171825" y="857249"/>
          <a:ext cx="8474076" cy="1619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419100</xdr:colOff>
      <xdr:row>0</xdr:row>
      <xdr:rowOff>66676</xdr:rowOff>
    </xdr:from>
    <xdr:to>
      <xdr:col>12</xdr:col>
      <xdr:colOff>542926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5734050" y="66676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3</xdr:col>
      <xdr:colOff>282787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4</xdr:col>
      <xdr:colOff>219075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14</xdr:col>
      <xdr:colOff>228600</xdr:colOff>
      <xdr:row>28</xdr:row>
      <xdr:rowOff>152400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30</xdr:row>
      <xdr:rowOff>74690</xdr:rowOff>
    </xdr:from>
    <xdr:to>
      <xdr:col>3</xdr:col>
      <xdr:colOff>446811</xdr:colOff>
      <xdr:row>33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71500" y="81137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10</xdr:row>
      <xdr:rowOff>180452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096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4</xdr:row>
      <xdr:rowOff>76200</xdr:rowOff>
    </xdr:from>
    <xdr:to>
      <xdr:col>14</xdr:col>
      <xdr:colOff>660401</xdr:colOff>
      <xdr:row>5</xdr:row>
      <xdr:rowOff>88900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530601" y="8382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254000</xdr:colOff>
      <xdr:row>1</xdr:row>
      <xdr:rowOff>88900</xdr:rowOff>
    </xdr:from>
    <xdr:to>
      <xdr:col>14</xdr:col>
      <xdr:colOff>482601</xdr:colOff>
      <xdr:row>4</xdr:row>
      <xdr:rowOff>25400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245100" y="279400"/>
          <a:ext cx="83566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JULIO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203200</xdr:rowOff>
    </xdr:from>
    <xdr:to>
      <xdr:col>13</xdr:col>
      <xdr:colOff>584200</xdr:colOff>
      <xdr:row>31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203200</xdr:colOff>
      <xdr:row>27</xdr:row>
      <xdr:rowOff>188990</xdr:rowOff>
    </xdr:from>
    <xdr:to>
      <xdr:col>3</xdr:col>
      <xdr:colOff>482599</xdr:colOff>
      <xdr:row>32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23900" y="6780290"/>
          <a:ext cx="3695699" cy="7635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1879600</xdr:colOff>
      <xdr:row>5</xdr:row>
      <xdr:rowOff>177800</xdr:rowOff>
    </xdr:from>
    <xdr:to>
      <xdr:col>13</xdr:col>
      <xdr:colOff>622299</xdr:colOff>
      <xdr:row>6</xdr:row>
      <xdr:rowOff>165100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00300" y="12573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698500</xdr:colOff>
      <xdr:row>1</xdr:row>
      <xdr:rowOff>25400</xdr:rowOff>
    </xdr:from>
    <xdr:to>
      <xdr:col>13</xdr:col>
      <xdr:colOff>584201</xdr:colOff>
      <xdr:row>5</xdr:row>
      <xdr:rowOff>127000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835400" y="2159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3</xdr:col>
      <xdr:colOff>65118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42</xdr:row>
      <xdr:rowOff>360441</xdr:rowOff>
    </xdr:from>
    <xdr:to>
      <xdr:col>2</xdr:col>
      <xdr:colOff>838201</xdr:colOff>
      <xdr:row>44</xdr:row>
      <xdr:rowOff>165550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23851" y="11209416"/>
          <a:ext cx="2838450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1390650</xdr:colOff>
      <xdr:row>10</xdr:row>
      <xdr:rowOff>31226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444624" cy="198998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219076</xdr:colOff>
      <xdr:row>1</xdr:row>
      <xdr:rowOff>9524</xdr:rowOff>
    </xdr:from>
    <xdr:to>
      <xdr:col>7</xdr:col>
      <xdr:colOff>1219202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543176" y="247649"/>
          <a:ext cx="7191376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133350</xdr:rowOff>
    </xdr:from>
    <xdr:to>
      <xdr:col>6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49</xdr:row>
      <xdr:rowOff>276225</xdr:rowOff>
    </xdr:from>
    <xdr:to>
      <xdr:col>6</xdr:col>
      <xdr:colOff>276225</xdr:colOff>
      <xdr:row>51</xdr:row>
      <xdr:rowOff>114300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4775" y="12706350"/>
          <a:ext cx="80200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800" b="1"/>
            <a:t>GRÁFICA COMPARATIV</a:t>
          </a:r>
          <a:r>
            <a:rPr lang="es-MX" sz="18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62</xdr:row>
      <xdr:rowOff>152398</xdr:rowOff>
    </xdr:from>
    <xdr:to>
      <xdr:col>6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123826</xdr:colOff>
      <xdr:row>44</xdr:row>
      <xdr:rowOff>65167</xdr:rowOff>
    </xdr:from>
    <xdr:to>
      <xdr:col>2</xdr:col>
      <xdr:colOff>209551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685542"/>
          <a:ext cx="2743200" cy="527333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0</xdr:row>
      <xdr:rowOff>66675</xdr:rowOff>
    </xdr:from>
    <xdr:to>
      <xdr:col>0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6</xdr:row>
      <xdr:rowOff>171450</xdr:rowOff>
    </xdr:from>
    <xdr:to>
      <xdr:col>6</xdr:col>
      <xdr:colOff>600075</xdr:colOff>
      <xdr:row>9</xdr:row>
      <xdr:rowOff>57150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 flipV="1">
          <a:off x="1914525" y="1238250"/>
          <a:ext cx="6524625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809626</xdr:colOff>
      <xdr:row>0</xdr:row>
      <xdr:rowOff>85724</xdr:rowOff>
    </xdr:from>
    <xdr:to>
      <xdr:col>6</xdr:col>
      <xdr:colOff>638175</xdr:colOff>
      <xdr:row>6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409826" y="85724"/>
          <a:ext cx="6067424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0</xdr:col>
      <xdr:colOff>66676</xdr:colOff>
      <xdr:row>87</xdr:row>
      <xdr:rowOff>95250</xdr:rowOff>
    </xdr:from>
    <xdr:to>
      <xdr:col>2</xdr:col>
      <xdr:colOff>247651</xdr:colOff>
      <xdr:row>90</xdr:row>
      <xdr:rowOff>38981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676" y="2270760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20</xdr:row>
      <xdr:rowOff>76199</xdr:rowOff>
    </xdr:from>
    <xdr:to>
      <xdr:col>8</xdr:col>
      <xdr:colOff>542925</xdr:colOff>
      <xdr:row>34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49</xdr:row>
      <xdr:rowOff>228600</xdr:rowOff>
    </xdr:from>
    <xdr:to>
      <xdr:col>8</xdr:col>
      <xdr:colOff>676276</xdr:colOff>
      <xdr:row>64</xdr:row>
      <xdr:rowOff>200026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1333500</xdr:colOff>
      <xdr:row>40</xdr:row>
      <xdr:rowOff>190500</xdr:rowOff>
    </xdr:from>
    <xdr:to>
      <xdr:col>8</xdr:col>
      <xdr:colOff>404209</xdr:colOff>
      <xdr:row>42</xdr:row>
      <xdr:rowOff>17417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62750" y="10429875"/>
          <a:ext cx="2537809" cy="531767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307975</xdr:colOff>
      <xdr:row>0</xdr:row>
      <xdr:rowOff>85724</xdr:rowOff>
    </xdr:from>
    <xdr:to>
      <xdr:col>2</xdr:col>
      <xdr:colOff>217142</xdr:colOff>
      <xdr:row>10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88950" y="85724"/>
          <a:ext cx="1376017" cy="18954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7</xdr:row>
      <xdr:rowOff>47625</xdr:rowOff>
    </xdr:from>
    <xdr:to>
      <xdr:col>8</xdr:col>
      <xdr:colOff>685800</xdr:colOff>
      <xdr:row>8</xdr:row>
      <xdr:rowOff>79375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 flipV="1">
          <a:off x="2952750" y="1181100"/>
          <a:ext cx="6629400" cy="1365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609601</xdr:colOff>
      <xdr:row>0</xdr:row>
      <xdr:rowOff>0</xdr:rowOff>
    </xdr:from>
    <xdr:to>
      <xdr:col>8</xdr:col>
      <xdr:colOff>676276</xdr:colOff>
      <xdr:row>8</xdr:row>
      <xdr:rowOff>47626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3324226" y="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66675</xdr:colOff>
      <xdr:row>77</xdr:row>
      <xdr:rowOff>28575</xdr:rowOff>
    </xdr:from>
    <xdr:to>
      <xdr:col>3</xdr:col>
      <xdr:colOff>133350</xdr:colOff>
      <xdr:row>80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7650" y="20735925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2171701</xdr:colOff>
      <xdr:row>39</xdr:row>
      <xdr:rowOff>74692</xdr:rowOff>
    </xdr:from>
    <xdr:to>
      <xdr:col>2</xdr:col>
      <xdr:colOff>504825</xdr:colOff>
      <xdr:row>40</xdr:row>
      <xdr:rowOff>258245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924176" y="10590292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29</xdr:row>
      <xdr:rowOff>146271</xdr:rowOff>
    </xdr:from>
    <xdr:to>
      <xdr:col>13</xdr:col>
      <xdr:colOff>381000</xdr:colOff>
      <xdr:row>32</xdr:row>
      <xdr:rowOff>169534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59800" y="7550371"/>
          <a:ext cx="3276600" cy="59476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39</xdr:row>
      <xdr:rowOff>25400</xdr:rowOff>
    </xdr:from>
    <xdr:to>
      <xdr:col>1</xdr:col>
      <xdr:colOff>1917700</xdr:colOff>
      <xdr:row>50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45</xdr:row>
      <xdr:rowOff>66675</xdr:rowOff>
    </xdr:from>
    <xdr:to>
      <xdr:col>14</xdr:col>
      <xdr:colOff>292100</xdr:colOff>
      <xdr:row>46</xdr:row>
      <xdr:rowOff>25400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 flipV="1">
          <a:off x="4102100" y="106076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536576</xdr:colOff>
      <xdr:row>38</xdr:row>
      <xdr:rowOff>130176</xdr:rowOff>
    </xdr:from>
    <xdr:to>
      <xdr:col>14</xdr:col>
      <xdr:colOff>282576</xdr:colOff>
      <xdr:row>45</xdr:row>
      <xdr:rowOff>82552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6302376" y="9490076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9</xdr:col>
      <xdr:colOff>77126</xdr:colOff>
      <xdr:row>73</xdr:row>
      <xdr:rowOff>127000</xdr:rowOff>
    </xdr:from>
    <xdr:to>
      <xdr:col>13</xdr:col>
      <xdr:colOff>114299</xdr:colOff>
      <xdr:row>77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281326" y="16433800"/>
          <a:ext cx="3288373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Trashes\&#160;\INFORMES%20SEMANALES\INFORME%20SEMANAL%202025\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 2024"/>
      <sheetName val="Sept 2024"/>
      <sheetName val="octubre 2024"/>
      <sheetName val="Nov 2024"/>
      <sheetName val="Dic 2024"/>
      <sheetName val="Enero 2025"/>
      <sheetName val="Febrero 2025"/>
      <sheetName val="Marzo 2025"/>
      <sheetName val="abril 2023"/>
      <sheetName val="mayo 2025"/>
      <sheetName val="junio 2025"/>
      <sheetName val="Julio 2025 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DEFENSORIA"/>
      <sheetName val="Mediaciomn 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B14" t="str">
            <v>CIJ</v>
          </cell>
          <cell r="C14">
            <v>15</v>
          </cell>
        </row>
        <row r="15">
          <cell r="B15" t="str">
            <v>A.A</v>
          </cell>
          <cell r="C15">
            <v>7</v>
          </cell>
        </row>
        <row r="16">
          <cell r="B16" t="str">
            <v>CAIF</v>
          </cell>
          <cell r="C16">
            <v>5</v>
          </cell>
        </row>
        <row r="17">
          <cell r="B17" t="str">
            <v>CNDH</v>
          </cell>
          <cell r="C17">
            <v>2</v>
          </cell>
        </row>
        <row r="18">
          <cell r="B18" t="str">
            <v>INTERNADO  CENTRO DE REINTG.</v>
          </cell>
          <cell r="C18">
            <v>1</v>
          </cell>
        </row>
      </sheetData>
      <sheetData sheetId="20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346</v>
          </cell>
          <cell r="N168">
            <v>48</v>
          </cell>
          <cell r="O168">
            <v>72</v>
          </cell>
        </row>
        <row r="187">
          <cell r="M187" t="str">
            <v>REDUCC. HRS</v>
          </cell>
          <cell r="N187">
            <v>146</v>
          </cell>
        </row>
        <row r="189">
          <cell r="M189" t="str">
            <v>TRABAJO COMUNIDAD</v>
          </cell>
          <cell r="N189">
            <v>32</v>
          </cell>
        </row>
        <row r="191">
          <cell r="M191" t="str">
            <v>RECLACIFICACION DE FALTA</v>
          </cell>
          <cell r="N191">
            <v>1</v>
          </cell>
        </row>
      </sheetData>
      <sheetData sheetId="21"/>
      <sheetData sheetId="22">
        <row r="27">
          <cell r="DJ27" t="str">
            <v>INSULTOS</v>
          </cell>
          <cell r="DK27">
            <v>10</v>
          </cell>
        </row>
        <row r="28">
          <cell r="DJ28" t="str">
            <v>RUIDO</v>
          </cell>
          <cell r="DK28">
            <v>6</v>
          </cell>
        </row>
        <row r="29">
          <cell r="DJ29" t="str">
            <v>CONFLICTO COMUNITARIO</v>
          </cell>
          <cell r="DK29">
            <v>22</v>
          </cell>
        </row>
        <row r="30">
          <cell r="DJ30" t="str">
            <v>CUIDADO ANIMAL</v>
          </cell>
          <cell r="DK30">
            <v>2</v>
          </cell>
        </row>
        <row r="31">
          <cell r="DJ31" t="str">
            <v>BASURA</v>
          </cell>
          <cell r="DK31">
            <v>8</v>
          </cell>
        </row>
        <row r="32">
          <cell r="DJ32" t="str">
            <v>OBSTRUCCION</v>
          </cell>
          <cell r="DK32">
            <v>4</v>
          </cell>
        </row>
        <row r="33">
          <cell r="DJ33" t="str">
            <v>CONTRABARDA</v>
          </cell>
          <cell r="DK33">
            <v>7</v>
          </cell>
        </row>
        <row r="34">
          <cell r="DJ34" t="str">
            <v>ARBOL</v>
          </cell>
          <cell r="DK34">
            <v>3</v>
          </cell>
        </row>
        <row r="35">
          <cell r="DJ35" t="str">
            <v>FUGA DE AGUA</v>
          </cell>
          <cell r="DK35">
            <v>1</v>
          </cell>
        </row>
        <row r="36">
          <cell r="DJ36" t="str">
            <v>HUMEDAD</v>
          </cell>
          <cell r="DK36">
            <v>3</v>
          </cell>
        </row>
        <row r="37">
          <cell r="DJ37" t="str">
            <v>DRENAJE</v>
          </cell>
          <cell r="DK37">
            <v>1</v>
          </cell>
        </row>
      </sheetData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3:D22" totalsRowShown="0" headerRowDxfId="170" dataDxfId="168" headerRowBorderDxfId="169" tableBorderDxfId="167" totalsRowBorderDxfId="166">
  <tableColumns count="3">
    <tableColumn id="1" xr3:uid="{00000000-0010-0000-0000-000001000000}" name="CONCEPTO" dataDxfId="165"/>
    <tableColumn id="2" xr3:uid="{00000000-0010-0000-0000-000002000000}" name="JULIO/24" dataDxfId="164"/>
    <tableColumn id="3" xr3:uid="{00000000-0010-0000-0000-000003000000}" name="JULIO/25" dataDxfId="16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0:C38" totalsRowShown="0" headerRowDxfId="101" dataDxfId="99" headerRowBorderDxfId="100" tableBorderDxfId="98" headerRowCellStyle="Normal 2">
  <tableColumns count="2">
    <tableColumn id="1" xr3:uid="{00000000-0010-0000-0900-000001000000}" name="VEHICULO" dataDxfId="97" dataCellStyle="Normal 2"/>
    <tableColumn id="2" xr3:uid="{00000000-0010-0000-0900-000002000000}" name="CANTIDAD" dataDxfId="96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3:C17" totalsRowShown="0" headerRowDxfId="95" dataDxfId="93" headerRowBorderDxfId="94" tableBorderDxfId="92">
  <tableColumns count="2">
    <tableColumn id="1" xr3:uid="{00000000-0010-0000-0A00-000001000000}" name="CONCEPTO" dataDxfId="91"/>
    <tableColumn id="2" xr3:uid="{00000000-0010-0000-0A00-000002000000}" name="Columna1" dataDxfId="90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0:D44" totalsRowShown="0" headerRowDxfId="89" dataDxfId="87" headerRowBorderDxfId="88" tableBorderDxfId="86" totalsRowBorderDxfId="85">
  <tableColumns count="2">
    <tableColumn id="1" xr3:uid="{00000000-0010-0000-0B00-000001000000}" name="CRUCERO" dataDxfId="84"/>
    <tableColumn id="2" xr3:uid="{00000000-0010-0000-0B00-000002000000}" name="No. INCIDENTES" dataDxfId="83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4:D19" totalsRowShown="0" headerRowDxfId="82" dataDxfId="80" headerRowBorderDxfId="81" tableBorderDxfId="79">
  <tableColumns count="3">
    <tableColumn id="1" xr3:uid="{00000000-0010-0000-0C00-000001000000}" name="CONCEPTO" dataDxfId="78"/>
    <tableColumn id="2" xr3:uid="{00000000-0010-0000-0C00-000002000000}" name="JULIO/24" dataDxfId="77"/>
    <tableColumn id="3" xr3:uid="{00000000-0010-0000-0C00-000003000000}" name="JULIO/25" dataDxfId="76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4:C17" totalsRowShown="0" headerRowDxfId="75" dataDxfId="73" headerRowBorderDxfId="74" tableBorderDxfId="72">
  <tableColumns count="3">
    <tableColumn id="1" xr3:uid="{00000000-0010-0000-0D00-000001000000}" name="CONCEPTO" dataDxfId="71"/>
    <tableColumn id="2" xr3:uid="{00000000-0010-0000-0D00-000002000000}" name="JULIO/24" dataDxfId="70">
      <calculatedColumnFormula>B10+B11</calculatedColumnFormula>
    </tableColumn>
    <tableColumn id="3" xr3:uid="{00000000-0010-0000-0D00-000003000000}" name="JULIO/25" dataDxfId="69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2:K16" totalsRowShown="0" headerRowDxfId="68" dataDxfId="66" headerRowBorderDxfId="67" tableBorderDxfId="65">
  <tableColumns count="9">
    <tableColumn id="1" xr3:uid="{00000000-0010-0000-0E00-000001000000}" name="Columna1" dataDxfId="64"/>
    <tableColumn id="2" xr3:uid="{00000000-0010-0000-0E00-000002000000}" name="CUMPLIDOS" dataDxfId="63"/>
    <tableColumn id="3" xr3:uid="{00000000-0010-0000-0E00-000003000000}" name="TRABAJO A LA COMUNIDAD" dataDxfId="62"/>
    <tableColumn id="4" xr3:uid="{00000000-0010-0000-0E00-000004000000}" name="AMONESTADOS" dataDxfId="61"/>
    <tableColumn id="5" xr3:uid="{00000000-0010-0000-0E00-000005000000}" name="PREESC. MÉDICA" dataDxfId="60"/>
    <tableColumn id="6" xr3:uid="{00000000-0010-0000-0E00-000006000000}" name="A.A." dataDxfId="59"/>
    <tableColumn id="7" xr3:uid="{00000000-0010-0000-0E00-000007000000}" name="ORDEN DE AP." dataDxfId="58"/>
    <tableColumn id="8" xr3:uid="{00000000-0010-0000-0E00-000008000000}" name="OTROS" dataDxfId="57"/>
    <tableColumn id="9" xr3:uid="{00000000-0010-0000-0E00-000009000000}" name="Columna2" dataDxfId="56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H17" totalsRowShown="0" headerRowDxfId="55" dataDxfId="54" tableBorderDxfId="53">
  <tableColumns count="7">
    <tableColumn id="1" xr3:uid="{00000000-0010-0000-0F00-000001000000}" name="PROCEDIMIENTOS" dataDxfId="52"/>
    <tableColumn id="2" xr3:uid="{00000000-0010-0000-0F00-000002000000}" name="ASUNTOS INTERNOS" dataDxfId="51"/>
    <tableColumn id="3" xr3:uid="{00000000-0010-0000-0F00-000003000000}" name="COLEGIADO" dataDxfId="50"/>
    <tableColumn id="4" xr3:uid="{00000000-0010-0000-0F00-000004000000}" name="JUZGADO III" dataDxfId="49"/>
    <tableColumn id="5" xr3:uid="{00000000-0010-0000-0F00-000005000000}" name="JUZGADO IV" dataDxfId="48"/>
    <tableColumn id="7" xr3:uid="{00000000-0010-0000-0F00-000007000000}" name="JUZGADO COLEGIADO" dataDxfId="47"/>
    <tableColumn id="6" xr3:uid="{00000000-0010-0000-0F00-000006000000}" name="TOTAL" dataDxfId="46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9:H27" totalsRowShown="0" headerRowDxfId="45" dataDxfId="44" tableBorderDxfId="43">
  <tableColumns count="7">
    <tableColumn id="1" xr3:uid="{00000000-0010-0000-1000-000001000000}" name="Columna1" dataDxfId="42"/>
    <tableColumn id="2" xr3:uid="{00000000-0010-0000-1000-000002000000}" name="ASUNTOS INTERNOS" dataDxfId="41"/>
    <tableColumn id="3" xr3:uid="{00000000-0010-0000-1000-000003000000}" name="JUZGADO I" dataDxfId="40"/>
    <tableColumn id="4" xr3:uid="{00000000-0010-0000-1000-000004000000}" name="JUZGADO III" dataDxfId="39"/>
    <tableColumn id="5" xr3:uid="{00000000-0010-0000-1000-000005000000}" name="JUZGADO IV" dataDxfId="38"/>
    <tableColumn id="7" xr3:uid="{00000000-0010-0000-1000-000007000000}" name="JUZGADO COLEGIADO" dataDxfId="37"/>
    <tableColumn id="6" xr3:uid="{00000000-0010-0000-1000-000006000000}" name="TOTAL" dataDxfId="36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1000000}" name="Tabla1415" displayName="Tabla1415" ref="A14:B17" totalsRowShown="0" headerRowDxfId="35" dataDxfId="33" headerRowBorderDxfId="34" tableBorderDxfId="32">
  <tableColumns count="2">
    <tableColumn id="1" xr3:uid="{00000000-0010-0000-1100-000001000000}" name="CONCEPTO" dataDxfId="31"/>
    <tableColumn id="3" xr3:uid="{00000000-0010-0000-1100-000003000000}" name="JULIO/25" dataDxfId="30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2000000}" name="Tabla141524" displayName="Tabla141524" ref="A14:B18" totalsRowShown="0" headerRowDxfId="29" dataDxfId="27" headerRowBorderDxfId="28" tableBorderDxfId="26">
  <tableColumns count="2">
    <tableColumn id="1" xr3:uid="{00000000-0010-0000-1200-000001000000}" name="CONCEPTO" dataDxfId="25"/>
    <tableColumn id="3" xr3:uid="{00000000-0010-0000-1200-000003000000}" name="JULIO/25" dataDxfId="2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13:D21" totalsRowShown="0" headerRowDxfId="162" dataDxfId="160" headerRowBorderDxfId="161" tableBorderDxfId="159">
  <sortState xmlns:xlrd2="http://schemas.microsoft.com/office/spreadsheetml/2017/richdata2" ref="B22:D29">
    <sortCondition ref="C22:C29"/>
  </sortState>
  <tableColumns count="3">
    <tableColumn id="1" xr3:uid="{00000000-0010-0000-0100-000001000000}" name="CONCEPTOS" dataDxfId="158" dataCellStyle="Normal 2"/>
    <tableColumn id="2" xr3:uid="{00000000-0010-0000-0100-000002000000}" name="JULIO/24" dataDxfId="157" dataCellStyle="Normal 2"/>
    <tableColumn id="3" xr3:uid="{00000000-0010-0000-0100-000003000000}" name="JULIO/25" dataDxfId="156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3000000}" name="Tabla141519" displayName="Tabla141519" ref="A14:B18" totalsRowShown="0" headerRowDxfId="23" dataDxfId="21" headerRowBorderDxfId="22" tableBorderDxfId="20">
  <tableColumns count="2">
    <tableColumn id="1" xr3:uid="{00000000-0010-0000-1300-000001000000}" name="CONCEPTO" dataDxfId="19"/>
    <tableColumn id="2" xr3:uid="{00000000-0010-0000-1300-000002000000}" name="JULIO/25" dataDxfId="18">
      <calculatedColumnFormula>B10+B11</calculatedColumnFormula>
    </tableColumn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a14151920" displayName="Tabla14151920" ref="A14:B20" totalsRowShown="0" headerRowDxfId="17" dataDxfId="15" headerRowBorderDxfId="16" tableBorderDxfId="14">
  <tableColumns count="2">
    <tableColumn id="1" xr3:uid="{00000000-0010-0000-1400-000001000000}" name="CONCEPTO" dataDxfId="13"/>
    <tableColumn id="2" xr3:uid="{00000000-0010-0000-1400-000002000000}" name="JULIO/25" dataDxfId="12">
      <calculatedColumnFormula>B10+B11</calculatedColumnFormula>
    </tableColumn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5000000}" name="Tabla1311" displayName="Tabla1311" ref="C13:D21" totalsRowShown="0" headerRowDxfId="11" dataDxfId="9" headerRowBorderDxfId="10" tableBorderDxfId="8">
  <tableColumns count="2">
    <tableColumn id="1" xr3:uid="{00000000-0010-0000-1500-000001000000}" name="Columna1" dataDxfId="7"/>
    <tableColumn id="2" xr3:uid="{00000000-0010-0000-1500-000002000000}" name="CERTIFICADOS" dataDxfId="6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6000000}" name="Tabla18" displayName="Tabla18" ref="C24:D26" totalsRowShown="0" headerRowDxfId="5" dataDxfId="3" headerRowBorderDxfId="4" tableBorderDxfId="2" headerRowCellStyle="Normal 2">
  <tableColumns count="2">
    <tableColumn id="1" xr3:uid="{00000000-0010-0000-1600-000001000000}" name="GENERO" dataDxfId="1" dataCellStyle="Normal 2"/>
    <tableColumn id="2" xr3:uid="{00000000-0010-0000-1600-000002000000}" name="JUEZ CÍVICO" dataDxfId="0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3:D18" totalsRowShown="0" headerRowDxfId="155" dataDxfId="153" headerRowBorderDxfId="154" tableBorderDxfId="152">
  <tableColumns count="3">
    <tableColumn id="1" xr3:uid="{00000000-0010-0000-0200-000001000000}" name="CONCEPTO" dataDxfId="151" dataCellStyle="Normal 2"/>
    <tableColumn id="2" xr3:uid="{00000000-0010-0000-0200-000002000000}" name="JULIO/24" dataDxfId="150" dataCellStyle="Normal 2"/>
    <tableColumn id="3" xr3:uid="{00000000-0010-0000-0200-000003000000}" name="JULIO/25" dataDxfId="149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4:D19" totalsRowShown="0" headerRowDxfId="148" dataDxfId="146" headerRowBorderDxfId="147" tableBorderDxfId="145">
  <tableColumns count="3">
    <tableColumn id="1" xr3:uid="{00000000-0010-0000-0300-000001000000}" name="CONCEPTO" dataDxfId="144" dataCellStyle="Normal 2"/>
    <tableColumn id="2" xr3:uid="{00000000-0010-0000-0300-000002000000}" name="JULIO/24" dataDxfId="143" dataCellStyle="Normal 2"/>
    <tableColumn id="3" xr3:uid="{00000000-0010-0000-0300-000003000000}" name="JULIO/25" dataDxfId="142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12:G39" totalsRowShown="0" headerRowDxfId="141" dataDxfId="139" headerRowBorderDxfId="140" tableBorderDxfId="138" headerRowCellStyle="Normal 2">
  <tableColumns count="6">
    <tableColumn id="1" xr3:uid="{00000000-0010-0000-0400-000001000000}" name="EDAD" dataDxfId="137"/>
    <tableColumn id="2" xr3:uid="{00000000-0010-0000-0400-000002000000}" name="CHOQUES" dataDxfId="136"/>
    <tableColumn id="3" xr3:uid="{00000000-0010-0000-0400-000003000000}" name="ATROPELLOS" dataDxfId="135"/>
    <tableColumn id="4" xr3:uid="{00000000-0010-0000-0400-000004000000}" name="VOLCADURAS" dataDxfId="134"/>
    <tableColumn id="5" xr3:uid="{00000000-0010-0000-0400-000005000000}" name="CAIDA DE PERSONA" dataDxfId="133"/>
    <tableColumn id="6" xr3:uid="{00000000-0010-0000-0400-000006000000}" name="TOTAL" dataDxfId="13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A14:F40" totalsRowShown="0" headerRowDxfId="131" dataDxfId="129" headerRowBorderDxfId="130" tableBorderDxfId="128" headerRowCellStyle="Normal 2" dataCellStyle="Normal 2">
  <tableColumns count="6">
    <tableColumn id="1" xr3:uid="{00000000-0010-0000-0500-000001000000}" name="HORA" dataDxfId="127"/>
    <tableColumn id="2" xr3:uid="{00000000-0010-0000-0500-000002000000}" name="CHOQUES" dataDxfId="126" dataCellStyle="Normal 2"/>
    <tableColumn id="3" xr3:uid="{00000000-0010-0000-0500-000003000000}" name="ATROPELLOS" dataDxfId="125" dataCellStyle="Normal 2"/>
    <tableColumn id="4" xr3:uid="{00000000-0010-0000-0500-000004000000}" name="VOLCADURAS" dataDxfId="124" dataCellStyle="Normal 2"/>
    <tableColumn id="5" xr3:uid="{00000000-0010-0000-0500-000005000000}" name="CAIDA DE PERSONA" dataDxfId="123" dataCellStyle="Normal 2"/>
    <tableColumn id="6" xr3:uid="{00000000-0010-0000-0500-000006000000}" name="COMPUTO" dataDxfId="122" dataCellStyle="Normal 2">
      <calculatedColumnFormula>SUM(B15:E15)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3:C39" totalsRowShown="0" headerRowDxfId="121" dataDxfId="119" headerRowBorderDxfId="120" tableBorderDxfId="118" headerRowCellStyle="Normal 2" dataCellStyle="Normal 2">
  <sortState xmlns:xlrd2="http://schemas.microsoft.com/office/spreadsheetml/2017/richdata2" ref="B14:C39">
    <sortCondition ref="B14:B39"/>
  </sortState>
  <tableColumns count="2">
    <tableColumn id="1" xr3:uid="{00000000-0010-0000-0600-000001000000}" name="HORA" dataDxfId="117"/>
    <tableColumn id="2" xr3:uid="{00000000-0010-0000-0600-000002000000}" name="ESTADO  DE EBRIEDAD" dataDxfId="116" dataCellStyle="Normal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7:C65" totalsRowShown="0" headerRowDxfId="115" dataDxfId="113" headerRowBorderDxfId="114" tableBorderDxfId="112" totalsRowBorderDxfId="111" headerRowCellStyle="Normal 2" dataCellStyle="Normal 2">
  <sortState xmlns:xlrd2="http://schemas.microsoft.com/office/spreadsheetml/2017/richdata2" ref="B48:C65">
    <sortCondition ref="B48:B65"/>
  </sortState>
  <tableColumns count="2">
    <tableColumn id="1" xr3:uid="{00000000-0010-0000-0700-000001000000}" name="EDAD" dataDxfId="110"/>
    <tableColumn id="2" xr3:uid="{00000000-0010-0000-0700-000002000000}" name="ESTADO  DE EBRIEDAD" dataDxfId="109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72:C74" totalsRowShown="0" headerRowDxfId="108" dataDxfId="106" headerRowBorderDxfId="107" tableBorderDxfId="105" totalsRowBorderDxfId="104" headerRowCellStyle="Normal 2">
  <tableColumns count="2">
    <tableColumn id="1" xr3:uid="{00000000-0010-0000-0800-000001000000}" name="GENERO " dataDxfId="103" dataCellStyle="Normal 2"/>
    <tableColumn id="2" xr3:uid="{00000000-0010-0000-0800-000002000000}" name="E.E." dataDxfId="102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table" Target="../tables/table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showGridLines="0" view="pageLayout" zoomScale="75" zoomScaleNormal="75" zoomScaleSheetLayoutView="75" zoomScalePageLayoutView="75" workbookViewId="0">
      <selection activeCell="D21" sqref="D21:D22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13">
      <c r="B1" s="2"/>
      <c r="C1" s="2"/>
      <c r="D1" s="2"/>
    </row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3" ht="50.2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4.5" customHeight="1">
      <c r="B5" s="2"/>
      <c r="C5" s="2"/>
      <c r="D5" s="2"/>
    </row>
    <row r="6" spans="2:13" ht="12.75" customHeight="1">
      <c r="B6" s="2"/>
      <c r="C6" s="2"/>
      <c r="D6" s="2"/>
    </row>
    <row r="7" spans="2:13">
      <c r="B7" s="2"/>
      <c r="C7" s="2"/>
      <c r="D7" s="2"/>
    </row>
    <row r="8" spans="2:13">
      <c r="B8" s="2"/>
      <c r="C8" s="2"/>
      <c r="D8" s="2"/>
    </row>
    <row r="9" spans="2:13" ht="5.25" customHeight="1">
      <c r="B9" s="2"/>
      <c r="C9" s="2"/>
      <c r="D9" s="31"/>
    </row>
    <row r="10" spans="2:13" ht="21" customHeight="1"/>
    <row r="11" spans="2:13" ht="30.95" customHeight="1"/>
    <row r="12" spans="2:13" ht="30.95" customHeight="1"/>
    <row r="13" spans="2:13" ht="30.95" customHeight="1">
      <c r="B13" s="60" t="s">
        <v>0</v>
      </c>
      <c r="C13" s="61" t="s">
        <v>166</v>
      </c>
      <c r="D13" s="62" t="s">
        <v>167</v>
      </c>
    </row>
    <row r="14" spans="2:13" ht="30.95" customHeight="1">
      <c r="B14" s="63" t="s">
        <v>1</v>
      </c>
      <c r="C14" s="64">
        <v>268</v>
      </c>
      <c r="D14" s="65">
        <v>261</v>
      </c>
    </row>
    <row r="15" spans="2:13" ht="25.5" customHeight="1">
      <c r="B15" s="63" t="s">
        <v>2</v>
      </c>
      <c r="C15" s="64">
        <v>7</v>
      </c>
      <c r="D15" s="65">
        <v>13</v>
      </c>
    </row>
    <row r="16" spans="2:13" ht="30.95" customHeight="1">
      <c r="B16" s="63" t="s">
        <v>3</v>
      </c>
      <c r="C16" s="64">
        <v>7</v>
      </c>
      <c r="D16" s="65">
        <v>3</v>
      </c>
    </row>
    <row r="17" spans="2:5" ht="24" customHeight="1">
      <c r="B17" s="63" t="s">
        <v>4</v>
      </c>
      <c r="C17" s="64">
        <v>0</v>
      </c>
      <c r="D17" s="65">
        <v>1</v>
      </c>
    </row>
    <row r="18" spans="2:5" ht="9" customHeight="1">
      <c r="B18" s="63"/>
      <c r="C18" s="64"/>
      <c r="D18" s="65"/>
    </row>
    <row r="19" spans="2:5" ht="30.95" customHeight="1">
      <c r="B19" s="254" t="s">
        <v>5</v>
      </c>
      <c r="C19" s="255">
        <f>SUM(C14:C18)</f>
        <v>282</v>
      </c>
      <c r="D19" s="255">
        <f>SUM(D14:D18)</f>
        <v>278</v>
      </c>
    </row>
    <row r="20" spans="2:5" ht="8.25" customHeight="1">
      <c r="B20" s="63"/>
      <c r="C20" s="64"/>
      <c r="D20" s="65"/>
      <c r="E20" s="30"/>
    </row>
    <row r="21" spans="2:5" ht="33" customHeight="1">
      <c r="B21" s="63" t="s">
        <v>6</v>
      </c>
      <c r="C21" s="64">
        <v>148</v>
      </c>
      <c r="D21" s="65">
        <v>151</v>
      </c>
      <c r="E21" s="30"/>
    </row>
    <row r="22" spans="2:5" ht="21">
      <c r="B22" s="66" t="s">
        <v>7</v>
      </c>
      <c r="C22" s="67">
        <v>0</v>
      </c>
      <c r="D22" s="68">
        <v>1</v>
      </c>
      <c r="E22" s="30"/>
    </row>
    <row r="23" spans="2:5">
      <c r="E23" s="30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4"/>
  <sheetViews>
    <sheetView showGridLines="0" view="pageLayout" topLeftCell="A37" zoomScaleNormal="100" workbookViewId="0">
      <selection activeCell="C27" sqref="C27"/>
    </sheetView>
  </sheetViews>
  <sheetFormatPr baseColWidth="10" defaultRowHeight="12.75"/>
  <cols>
    <col min="1" max="1" width="2" customWidth="1"/>
    <col min="2" max="2" width="10.42578125" customWidth="1"/>
    <col min="3" max="3" width="15.85546875" customWidth="1"/>
    <col min="4" max="4" width="80.5703125" customWidth="1"/>
    <col min="5" max="5" width="5.7109375" customWidth="1"/>
    <col min="6" max="6" width="12.85546875" customWidth="1"/>
  </cols>
  <sheetData>
    <row r="1" spans="1:5" ht="1.5" customHeight="1"/>
    <row r="2" spans="1:5" ht="3" customHeight="1"/>
    <row r="4" spans="1:5" ht="27" customHeight="1">
      <c r="A4" s="57"/>
      <c r="B4" s="57"/>
      <c r="C4" s="57"/>
      <c r="D4" s="57"/>
      <c r="E4" s="57"/>
    </row>
    <row r="5" spans="1:5" ht="27" customHeight="1">
      <c r="A5" s="57"/>
      <c r="B5" s="57"/>
      <c r="C5" s="57"/>
      <c r="D5" s="57"/>
      <c r="E5" s="57"/>
    </row>
    <row r="6" spans="1:5" ht="24" customHeight="1">
      <c r="A6" s="57"/>
      <c r="B6" s="57"/>
      <c r="C6" s="57"/>
      <c r="D6" s="57"/>
      <c r="E6" s="57"/>
    </row>
    <row r="7" spans="1:5" ht="25.5" customHeight="1">
      <c r="D7" s="57"/>
      <c r="E7" s="57"/>
    </row>
    <row r="8" spans="1:5" ht="2.25" customHeight="1" thickBot="1"/>
    <row r="9" spans="1:5" ht="24" thickBot="1">
      <c r="C9" s="385" t="s">
        <v>169</v>
      </c>
      <c r="D9" s="386"/>
    </row>
    <row r="10" spans="1:5" ht="15">
      <c r="C10" s="140" t="s">
        <v>105</v>
      </c>
      <c r="D10" s="141" t="s">
        <v>106</v>
      </c>
    </row>
    <row r="11" spans="1:5" ht="18" customHeight="1">
      <c r="C11" s="142"/>
      <c r="D11" s="143" t="s">
        <v>10</v>
      </c>
    </row>
    <row r="12" spans="1:5" ht="18.75">
      <c r="C12" s="354">
        <v>2</v>
      </c>
      <c r="D12" s="235" t="s">
        <v>171</v>
      </c>
    </row>
    <row r="13" spans="1:5" ht="18.75">
      <c r="C13" s="320">
        <v>2</v>
      </c>
      <c r="D13" s="236" t="s">
        <v>172</v>
      </c>
    </row>
    <row r="14" spans="1:5" ht="18.75">
      <c r="C14" s="320">
        <v>2</v>
      </c>
      <c r="D14" s="236" t="s">
        <v>173</v>
      </c>
    </row>
    <row r="15" spans="1:5" ht="18.75">
      <c r="C15" s="320">
        <v>2</v>
      </c>
      <c r="D15" s="236" t="s">
        <v>174</v>
      </c>
    </row>
    <row r="16" spans="1:5" ht="18.75">
      <c r="C16" s="320">
        <v>2</v>
      </c>
      <c r="D16" s="236" t="s">
        <v>175</v>
      </c>
    </row>
    <row r="17" spans="3:4" ht="18.75">
      <c r="C17" s="320">
        <v>2</v>
      </c>
      <c r="D17" s="236" t="s">
        <v>176</v>
      </c>
    </row>
    <row r="18" spans="3:4" ht="18.75">
      <c r="C18" s="355">
        <v>2</v>
      </c>
      <c r="D18" s="236" t="s">
        <v>177</v>
      </c>
    </row>
    <row r="19" spans="3:4" ht="18.75">
      <c r="C19" s="355">
        <v>2</v>
      </c>
      <c r="D19" s="236" t="s">
        <v>178</v>
      </c>
    </row>
    <row r="20" spans="3:4" ht="6" customHeight="1">
      <c r="C20" s="319"/>
      <c r="D20" s="144"/>
    </row>
    <row r="21" spans="3:4" ht="18.75">
      <c r="C21" s="318"/>
      <c r="D21" s="143" t="s">
        <v>144</v>
      </c>
    </row>
    <row r="22" spans="3:4" ht="18.75">
      <c r="C22" s="320">
        <v>2</v>
      </c>
      <c r="D22" s="236" t="s">
        <v>179</v>
      </c>
    </row>
    <row r="23" spans="3:4" ht="18.75">
      <c r="C23" s="320">
        <v>2</v>
      </c>
      <c r="D23" s="236" t="s">
        <v>180</v>
      </c>
    </row>
    <row r="24" spans="3:4" ht="6.75" customHeight="1">
      <c r="C24" s="320"/>
      <c r="D24" s="145"/>
    </row>
    <row r="25" spans="3:4" ht="18.75">
      <c r="C25" s="320"/>
      <c r="D25" s="143" t="s">
        <v>181</v>
      </c>
    </row>
    <row r="26" spans="3:4" ht="18.75">
      <c r="C26" s="320">
        <v>5</v>
      </c>
      <c r="D26" s="236" t="s">
        <v>182</v>
      </c>
    </row>
    <row r="27" spans="3:4" ht="19.5" customHeight="1">
      <c r="C27" s="320">
        <v>1</v>
      </c>
      <c r="D27" s="236" t="s">
        <v>183</v>
      </c>
    </row>
    <row r="28" spans="3:4" ht="5.25" customHeight="1">
      <c r="C28" s="320"/>
      <c r="D28" s="236"/>
    </row>
    <row r="29" spans="3:4" ht="18.75">
      <c r="C29" s="318"/>
      <c r="D29" s="143" t="s">
        <v>184</v>
      </c>
    </row>
    <row r="30" spans="3:4" ht="18.75">
      <c r="C30" s="320">
        <v>3</v>
      </c>
      <c r="D30" s="236" t="s">
        <v>185</v>
      </c>
    </row>
    <row r="31" spans="3:4" ht="18.75">
      <c r="C31" s="320">
        <v>1</v>
      </c>
      <c r="D31" s="236" t="s">
        <v>186</v>
      </c>
    </row>
    <row r="32" spans="3:4" ht="18.75">
      <c r="C32" s="320">
        <v>1</v>
      </c>
      <c r="D32" s="236" t="s">
        <v>187</v>
      </c>
    </row>
    <row r="33" spans="3:4" ht="18.75">
      <c r="C33" s="320">
        <v>1</v>
      </c>
      <c r="D33" s="236" t="s">
        <v>188</v>
      </c>
    </row>
    <row r="34" spans="3:4" ht="18.75">
      <c r="C34" s="320">
        <v>1</v>
      </c>
      <c r="D34" s="236" t="s">
        <v>189</v>
      </c>
    </row>
    <row r="35" spans="3:4" ht="21" customHeight="1">
      <c r="C35" s="355">
        <v>1</v>
      </c>
      <c r="D35" s="236" t="s">
        <v>190</v>
      </c>
    </row>
    <row r="36" spans="3:4" ht="21" customHeight="1">
      <c r="C36" s="355">
        <v>1</v>
      </c>
      <c r="D36" s="236" t="s">
        <v>191</v>
      </c>
    </row>
    <row r="37" spans="3:4" ht="21.75" customHeight="1">
      <c r="C37" s="355">
        <v>1</v>
      </c>
      <c r="D37" s="236" t="s">
        <v>192</v>
      </c>
    </row>
    <row r="38" spans="3:4" ht="20.25" customHeight="1">
      <c r="C38" s="355">
        <v>1</v>
      </c>
      <c r="D38" s="236" t="s">
        <v>193</v>
      </c>
    </row>
    <row r="39" spans="3:4" ht="20.25" customHeight="1">
      <c r="C39" s="355">
        <v>1</v>
      </c>
      <c r="D39" s="236" t="s">
        <v>196</v>
      </c>
    </row>
    <row r="40" spans="3:4" ht="18.75">
      <c r="C40" s="320">
        <v>1</v>
      </c>
      <c r="D40" s="236" t="s">
        <v>194</v>
      </c>
    </row>
    <row r="41" spans="3:4" ht="23.25" customHeight="1">
      <c r="C41" s="355">
        <v>1</v>
      </c>
      <c r="D41" s="236" t="s">
        <v>197</v>
      </c>
    </row>
    <row r="42" spans="3:4" ht="23.25" customHeight="1">
      <c r="C42" s="355">
        <v>1</v>
      </c>
      <c r="D42" s="236" t="s">
        <v>198</v>
      </c>
    </row>
    <row r="43" spans="3:4" ht="23.25" customHeight="1">
      <c r="C43" s="355">
        <v>1</v>
      </c>
      <c r="D43" s="236" t="s">
        <v>199</v>
      </c>
    </row>
    <row r="44" spans="3:4" ht="18.75">
      <c r="C44" s="354">
        <v>1</v>
      </c>
      <c r="D44" s="236" t="s">
        <v>195</v>
      </c>
    </row>
  </sheetData>
  <mergeCells count="1">
    <mergeCell ref="C9:D9"/>
  </mergeCells>
  <pageMargins left="0.25" right="0.25" top="0.75" bottom="0.75" header="0.3" footer="0.3"/>
  <pageSetup scale="83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zoomScale="75" zoomScaleNormal="100" zoomScaleSheetLayoutView="75" zoomScalePageLayoutView="75" workbookViewId="0">
      <selection activeCell="F11" sqref="F11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3.2851562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 ht="15" customHeight="1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6" ht="30" customHeight="1">
      <c r="B9" s="59"/>
      <c r="C9" s="59"/>
      <c r="D9" s="59"/>
      <c r="E9" s="59"/>
      <c r="F9" s="59"/>
      <c r="G9" s="59"/>
      <c r="H9" s="59"/>
      <c r="I9" s="59"/>
      <c r="J9" s="59"/>
      <c r="K9" s="59"/>
      <c r="L9" s="33"/>
      <c r="M9" s="33"/>
      <c r="N9" s="33"/>
      <c r="O9" s="33"/>
      <c r="P9" s="33"/>
    </row>
    <row r="11" spans="2:16">
      <c r="B11" s="9" t="s">
        <v>8</v>
      </c>
      <c r="C11" s="10"/>
      <c r="D11" s="10"/>
    </row>
    <row r="12" spans="2:16" ht="36" customHeight="1"/>
    <row r="13" spans="2:16" ht="30.95" customHeight="1"/>
    <row r="14" spans="2:16" ht="30.95" customHeight="1">
      <c r="B14" s="146" t="s">
        <v>0</v>
      </c>
      <c r="C14" s="61" t="s">
        <v>166</v>
      </c>
      <c r="D14" s="62" t="s">
        <v>167</v>
      </c>
    </row>
    <row r="15" spans="2:16" ht="30.95" customHeight="1">
      <c r="B15" s="147" t="s">
        <v>18</v>
      </c>
      <c r="C15" s="148">
        <v>24</v>
      </c>
      <c r="D15" s="148">
        <v>24</v>
      </c>
    </row>
    <row r="16" spans="2:16" ht="24" customHeight="1">
      <c r="B16" s="147" t="s">
        <v>19</v>
      </c>
      <c r="C16" s="148">
        <v>28</v>
      </c>
      <c r="D16" s="148">
        <v>19</v>
      </c>
    </row>
    <row r="17" spans="2:4" ht="30.95" customHeight="1">
      <c r="B17" s="149" t="s">
        <v>20</v>
      </c>
      <c r="C17" s="148">
        <v>32</v>
      </c>
      <c r="D17" s="148">
        <v>42</v>
      </c>
    </row>
    <row r="18" spans="2:4" ht="30.95" customHeight="1">
      <c r="B18" s="150"/>
      <c r="C18" s="151"/>
      <c r="D18" s="151"/>
    </row>
    <row r="19" spans="2:4" ht="30.95" customHeight="1">
      <c r="B19" s="152" t="s">
        <v>5</v>
      </c>
      <c r="C19" s="358">
        <f>SUM(C15:C18)</f>
        <v>84</v>
      </c>
      <c r="D19" s="359">
        <f>D15+D16+D17</f>
        <v>85</v>
      </c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28"/>
  <sheetViews>
    <sheetView showGridLines="0" view="pageLayout" topLeftCell="A13" zoomScale="75" zoomScaleNormal="100" zoomScaleSheetLayoutView="75" zoomScalePageLayoutView="75" workbookViewId="0">
      <selection activeCell="C27" sqref="C27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 ht="15" customHeight="1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ht="15" customHeight="1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5" ht="15" customHeight="1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15" ht="30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5"/>
      <c r="L9" s="55"/>
      <c r="M9" s="55"/>
      <c r="N9" s="55"/>
      <c r="O9" s="34"/>
    </row>
    <row r="11" spans="1:15">
      <c r="A11" s="9" t="s">
        <v>8</v>
      </c>
      <c r="B11" s="10"/>
      <c r="C11" s="10"/>
    </row>
    <row r="12" spans="1:15" ht="15" customHeight="1"/>
    <row r="13" spans="1:15" ht="18" customHeight="1"/>
    <row r="14" spans="1:15" ht="29.25" customHeight="1">
      <c r="A14" s="153" t="s">
        <v>0</v>
      </c>
      <c r="B14" s="61" t="s">
        <v>166</v>
      </c>
      <c r="C14" s="62" t="s">
        <v>167</v>
      </c>
    </row>
    <row r="15" spans="1:15" ht="28.5" customHeight="1">
      <c r="A15" s="157" t="s">
        <v>145</v>
      </c>
      <c r="B15" s="321">
        <v>445</v>
      </c>
      <c r="C15" s="322">
        <v>694</v>
      </c>
    </row>
    <row r="16" spans="1:15" ht="9.75" customHeight="1">
      <c r="A16" s="158"/>
      <c r="B16" s="155"/>
      <c r="C16" s="154"/>
    </row>
    <row r="17" spans="1:3" ht="30.95" customHeight="1">
      <c r="A17" s="159" t="s">
        <v>5</v>
      </c>
      <c r="B17" s="323">
        <f>B15+B16</f>
        <v>445</v>
      </c>
      <c r="C17" s="323">
        <f>C15+C16</f>
        <v>694</v>
      </c>
    </row>
    <row r="18" spans="1:3" ht="30.95" customHeight="1"/>
    <row r="19" spans="1:3" ht="30.95" customHeight="1" thickBot="1"/>
    <row r="20" spans="1:3" ht="30.95" customHeight="1" thickBot="1">
      <c r="A20" s="178" t="s">
        <v>127</v>
      </c>
      <c r="B20" s="350" t="s">
        <v>124</v>
      </c>
      <c r="C20" s="351" t="s">
        <v>125</v>
      </c>
    </row>
    <row r="21" spans="1:3" ht="30.95" customHeight="1" thickBot="1">
      <c r="A21" s="160" t="s">
        <v>126</v>
      </c>
      <c r="B21" s="352">
        <v>622</v>
      </c>
      <c r="C21" s="353">
        <v>72</v>
      </c>
    </row>
    <row r="22" spans="1:3" ht="30.95" customHeight="1" thickBot="1">
      <c r="A22" s="349" t="s">
        <v>5</v>
      </c>
      <c r="B22" s="387">
        <f>B21+C21</f>
        <v>694</v>
      </c>
      <c r="C22" s="388"/>
    </row>
    <row r="23" spans="1:3" ht="30.95" customHeight="1">
      <c r="A23" s="12"/>
      <c r="B23" s="13"/>
      <c r="C23" s="13"/>
    </row>
    <row r="24" spans="1:3" ht="30.95" customHeight="1">
      <c r="A24" s="12"/>
      <c r="B24" s="13"/>
      <c r="C24" s="13"/>
    </row>
    <row r="25" spans="1:3" ht="30.95" customHeight="1">
      <c r="A25" s="12"/>
      <c r="B25" s="13"/>
      <c r="C25" s="13"/>
    </row>
    <row r="26" spans="1:3" ht="4.5" customHeight="1">
      <c r="A26" s="12"/>
      <c r="B26" s="13"/>
      <c r="C26" s="13"/>
    </row>
    <row r="27" spans="1:3" ht="30.95" customHeight="1">
      <c r="A27" s="12"/>
      <c r="B27" s="13"/>
      <c r="C27" s="13"/>
    </row>
    <row r="28" spans="1:3" ht="30.95" customHeight="1">
      <c r="A28" s="12"/>
      <c r="B28" s="13"/>
      <c r="C28" s="13"/>
    </row>
  </sheetData>
  <mergeCells count="1">
    <mergeCell ref="B22:C22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9"/>
  <sheetViews>
    <sheetView showGridLines="0" view="pageLayout" topLeftCell="A25" zoomScaleNormal="100" workbookViewId="0">
      <selection activeCell="C27" sqref="C27"/>
    </sheetView>
  </sheetViews>
  <sheetFormatPr baseColWidth="10" defaultRowHeight="12.75"/>
  <cols>
    <col min="1" max="2" width="5.140625" customWidth="1"/>
    <col min="3" max="3" width="18.28515625" customWidth="1"/>
    <col min="4" max="4" width="14.5703125" customWidth="1"/>
    <col min="5" max="5" width="15" customWidth="1"/>
    <col min="6" max="6" width="17.7109375" customWidth="1"/>
    <col min="7" max="7" width="14.5703125" customWidth="1"/>
    <col min="8" max="8" width="13.42578125" customWidth="1"/>
    <col min="9" max="9" width="14.5703125" customWidth="1"/>
    <col min="10" max="10" width="16" customWidth="1"/>
    <col min="11" max="11" width="15.42578125" customWidth="1"/>
  </cols>
  <sheetData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3" ht="12.75" customHeight="1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2:13" ht="12.75" customHeight="1">
      <c r="D5" s="56"/>
      <c r="E5" s="56"/>
      <c r="F5" s="56"/>
      <c r="G5" s="56"/>
      <c r="H5" s="56"/>
      <c r="I5" s="56"/>
      <c r="J5" s="56"/>
      <c r="K5" s="56"/>
    </row>
    <row r="6" spans="2:13" ht="12.75" customHeight="1">
      <c r="D6" s="56"/>
      <c r="E6" s="56"/>
      <c r="F6" s="56"/>
      <c r="G6" s="56"/>
      <c r="H6" s="56"/>
      <c r="I6" s="56"/>
      <c r="J6" s="56"/>
      <c r="K6" s="56"/>
    </row>
    <row r="9" spans="2:13" ht="1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2:13" s="35" customFormat="1" ht="33" customHeight="1">
      <c r="L10" s="45"/>
      <c r="M10" s="45"/>
    </row>
    <row r="11" spans="2:13" ht="15.75" thickBot="1">
      <c r="L11" s="36"/>
      <c r="M11" s="36"/>
    </row>
    <row r="12" spans="2:13" ht="54" customHeight="1" thickBot="1">
      <c r="C12" s="239" t="s">
        <v>30</v>
      </c>
      <c r="D12" s="240" t="s">
        <v>128</v>
      </c>
      <c r="E12" s="245" t="s">
        <v>142</v>
      </c>
      <c r="F12" s="242" t="s">
        <v>129</v>
      </c>
      <c r="G12" s="241" t="s">
        <v>130</v>
      </c>
      <c r="H12" s="243" t="s">
        <v>131</v>
      </c>
      <c r="I12" s="244" t="s">
        <v>157</v>
      </c>
      <c r="J12" s="245" t="s">
        <v>170</v>
      </c>
      <c r="K12" s="246" t="s">
        <v>132</v>
      </c>
      <c r="L12" s="36"/>
      <c r="M12" s="36"/>
    </row>
    <row r="13" spans="2:13" ht="22.5" customHeight="1" thickBot="1">
      <c r="C13" s="237" t="s">
        <v>133</v>
      </c>
      <c r="D13" s="324">
        <v>435</v>
      </c>
      <c r="E13" s="325">
        <v>2</v>
      </c>
      <c r="F13" s="324"/>
      <c r="G13" s="324">
        <v>4</v>
      </c>
      <c r="H13" s="324"/>
      <c r="I13" s="324">
        <v>1</v>
      </c>
      <c r="J13" s="325">
        <v>2</v>
      </c>
      <c r="K13" s="250">
        <f>SUM(D13:J13)</f>
        <v>444</v>
      </c>
      <c r="L13" s="36"/>
      <c r="M13" s="36"/>
    </row>
    <row r="14" spans="2:13" ht="15.75" customHeight="1" thickBot="1">
      <c r="C14" s="238"/>
      <c r="D14" s="326"/>
      <c r="E14" s="327"/>
      <c r="F14" s="326"/>
      <c r="G14" s="326"/>
      <c r="H14" s="326"/>
      <c r="I14" s="326"/>
      <c r="J14" s="327"/>
      <c r="K14" s="251"/>
      <c r="L14" s="36"/>
      <c r="M14" s="36"/>
    </row>
    <row r="15" spans="2:13" ht="22.5" customHeight="1" thickBot="1">
      <c r="C15" s="238" t="s">
        <v>134</v>
      </c>
      <c r="D15" s="326">
        <v>53</v>
      </c>
      <c r="E15" s="327"/>
      <c r="F15" s="326"/>
      <c r="G15" s="326">
        <v>2</v>
      </c>
      <c r="H15" s="326"/>
      <c r="I15" s="326"/>
      <c r="J15" s="327"/>
      <c r="K15" s="251">
        <f>SUM(D15:J15)</f>
        <v>55</v>
      </c>
      <c r="L15" s="36"/>
      <c r="M15" s="36"/>
    </row>
    <row r="16" spans="2:13" ht="19.5" thickBot="1">
      <c r="C16" s="247" t="s">
        <v>5</v>
      </c>
      <c r="D16" s="248">
        <f t="shared" ref="D16:J16" si="0">SUM(D13:D15)</f>
        <v>488</v>
      </c>
      <c r="E16" s="247">
        <f t="shared" ref="E16" si="1">SUM(E13:E15)</f>
        <v>2</v>
      </c>
      <c r="F16" s="248">
        <f t="shared" si="0"/>
        <v>0</v>
      </c>
      <c r="G16" s="248">
        <f t="shared" si="0"/>
        <v>6</v>
      </c>
      <c r="H16" s="248">
        <f t="shared" si="0"/>
        <v>0</v>
      </c>
      <c r="I16" s="248">
        <f t="shared" si="0"/>
        <v>1</v>
      </c>
      <c r="J16" s="247">
        <f t="shared" si="0"/>
        <v>2</v>
      </c>
      <c r="K16" s="249">
        <f>SUM(D16:J16)</f>
        <v>499</v>
      </c>
      <c r="L16" s="36"/>
      <c r="M16" s="36"/>
    </row>
    <row r="17" spans="3:13" ht="15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3:13" ht="15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3:13" ht="15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3:13" ht="1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3:13" ht="15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3:13" ht="1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3:13" ht="15">
      <c r="L23" s="36"/>
      <c r="M23" s="36"/>
    </row>
    <row r="24" spans="3:13" ht="15">
      <c r="L24" s="36"/>
      <c r="M24" s="36"/>
    </row>
    <row r="39" spans="3:3" ht="15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L34"/>
  <sheetViews>
    <sheetView showGridLines="0" view="pageLayout" topLeftCell="A13" zoomScaleNormal="100" workbookViewId="0">
      <selection activeCell="C27" sqref="C27"/>
    </sheetView>
  </sheetViews>
  <sheetFormatPr baseColWidth="10" defaultColWidth="11.42578125" defaultRowHeight="12.75"/>
  <cols>
    <col min="1" max="1" width="6.42578125" style="39" customWidth="1"/>
    <col min="2" max="2" width="18.28515625" style="39" customWidth="1"/>
    <col min="3" max="3" width="16.5703125" style="39" hidden="1" customWidth="1"/>
    <col min="4" max="4" width="15.5703125" style="39" hidden="1" customWidth="1"/>
    <col min="5" max="5" width="10" style="39" customWidth="1"/>
    <col min="6" max="6" width="9.42578125" style="39" customWidth="1"/>
    <col min="7" max="7" width="11.7109375" style="39" customWidth="1"/>
    <col min="8" max="8" width="9.28515625" style="40" customWidth="1"/>
    <col min="9" max="9" width="11.42578125" style="40"/>
    <col min="10" max="18" width="5.7109375" style="39" customWidth="1"/>
    <col min="19" max="16384" width="11.42578125" style="39"/>
  </cols>
  <sheetData>
    <row r="3" spans="1:12" ht="26.25" customHeight="1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26.25" customHeigh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2" ht="26.25" customHeight="1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ht="13.5" customHeight="1">
      <c r="B6" s="38"/>
    </row>
    <row r="7" spans="1:12" ht="13.5" customHeight="1">
      <c r="B7" s="38"/>
    </row>
    <row r="8" spans="1:12" ht="13.5" customHeight="1">
      <c r="B8" s="38"/>
    </row>
    <row r="9" spans="1:12" ht="21" customHeight="1" thickBot="1">
      <c r="B9" s="56"/>
      <c r="C9" s="56"/>
      <c r="D9" s="56"/>
      <c r="E9" s="56"/>
      <c r="F9" s="56"/>
      <c r="G9" s="56"/>
      <c r="H9" s="41"/>
      <c r="I9" s="41"/>
    </row>
    <row r="10" spans="1:12" ht="31.5" customHeight="1" thickBot="1">
      <c r="A10" s="389" t="s">
        <v>28</v>
      </c>
      <c r="B10" s="162" t="s">
        <v>148</v>
      </c>
      <c r="C10" s="163" t="s">
        <v>24</v>
      </c>
      <c r="D10" s="164" t="s">
        <v>109</v>
      </c>
      <c r="E10" s="164" t="s">
        <v>26</v>
      </c>
      <c r="F10" s="165" t="s">
        <v>27</v>
      </c>
      <c r="G10" s="166" t="s">
        <v>147</v>
      </c>
      <c r="H10" s="167" t="s">
        <v>5</v>
      </c>
      <c r="I10" s="14"/>
      <c r="J10" s="14"/>
    </row>
    <row r="11" spans="1:12" ht="24" customHeight="1" thickBot="1">
      <c r="A11" s="390"/>
      <c r="B11" s="210" t="s">
        <v>22</v>
      </c>
      <c r="C11" s="211"/>
      <c r="D11" s="211"/>
      <c r="E11" s="211">
        <v>3</v>
      </c>
      <c r="F11" s="211">
        <v>3</v>
      </c>
      <c r="G11" s="212"/>
      <c r="H11" s="252">
        <f>SUM(E11:G11)</f>
        <v>6</v>
      </c>
      <c r="J11" s="40"/>
    </row>
    <row r="12" spans="1:12" ht="24" customHeight="1" thickBot="1">
      <c r="A12" s="390"/>
      <c r="B12" s="213" t="s">
        <v>23</v>
      </c>
      <c r="C12" s="214"/>
      <c r="D12" s="214"/>
      <c r="E12" s="214"/>
      <c r="F12" s="214"/>
      <c r="G12" s="215"/>
      <c r="H12" s="252">
        <f t="shared" ref="H12:H17" si="0">SUM(E12:G12)</f>
        <v>0</v>
      </c>
      <c r="J12" s="40"/>
    </row>
    <row r="13" spans="1:12" ht="24" customHeight="1" thickBot="1">
      <c r="A13" s="390"/>
      <c r="B13" s="213" t="s">
        <v>110</v>
      </c>
      <c r="C13" s="214"/>
      <c r="D13" s="214"/>
      <c r="E13" s="214"/>
      <c r="F13" s="214"/>
      <c r="G13" s="215"/>
      <c r="H13" s="252">
        <f t="shared" si="0"/>
        <v>0</v>
      </c>
      <c r="J13" s="40"/>
    </row>
    <row r="14" spans="1:12" ht="24" customHeight="1" thickBot="1">
      <c r="A14" s="390"/>
      <c r="B14" s="213" t="s">
        <v>135</v>
      </c>
      <c r="C14" s="214"/>
      <c r="D14" s="214"/>
      <c r="E14" s="214"/>
      <c r="F14" s="214"/>
      <c r="G14" s="215"/>
      <c r="H14" s="252">
        <f t="shared" si="0"/>
        <v>0</v>
      </c>
      <c r="J14" s="40"/>
    </row>
    <row r="15" spans="1:12" ht="24" customHeight="1" thickBot="1">
      <c r="A15" s="390"/>
      <c r="B15" s="213" t="s">
        <v>31</v>
      </c>
      <c r="C15" s="214"/>
      <c r="D15" s="214"/>
      <c r="E15" s="214"/>
      <c r="F15" s="214"/>
      <c r="G15" s="215"/>
      <c r="H15" s="252">
        <f t="shared" si="0"/>
        <v>0</v>
      </c>
      <c r="J15" s="40"/>
    </row>
    <row r="16" spans="1:12" ht="12" customHeight="1" thickBot="1">
      <c r="A16" s="390"/>
      <c r="B16" s="216"/>
      <c r="C16" s="217"/>
      <c r="D16" s="217"/>
      <c r="E16" s="217"/>
      <c r="F16" s="217"/>
      <c r="G16" s="217"/>
      <c r="H16" s="252"/>
      <c r="J16" s="40"/>
    </row>
    <row r="17" spans="1:10" ht="24" customHeight="1" thickBot="1">
      <c r="A17" s="391"/>
      <c r="B17" s="218" t="s">
        <v>28</v>
      </c>
      <c r="C17" s="219">
        <f>C11+C12+C15</f>
        <v>0</v>
      </c>
      <c r="D17" s="219">
        <f>D11+D12+D15</f>
        <v>0</v>
      </c>
      <c r="E17" s="219">
        <f>E11+E12+E15+E13+E14</f>
        <v>3</v>
      </c>
      <c r="F17" s="219">
        <f t="shared" ref="F17:G17" si="1">F11+F12+F15+F13+F14</f>
        <v>3</v>
      </c>
      <c r="G17" s="219">
        <f t="shared" si="1"/>
        <v>0</v>
      </c>
      <c r="H17" s="252">
        <f t="shared" si="0"/>
        <v>6</v>
      </c>
      <c r="J17" s="40"/>
    </row>
    <row r="18" spans="1:10" ht="13.5" thickBot="1">
      <c r="A18" s="168"/>
      <c r="B18" s="168"/>
      <c r="C18" s="168"/>
      <c r="D18" s="168"/>
      <c r="E18" s="168"/>
      <c r="F18" s="168"/>
      <c r="G18" s="168"/>
      <c r="H18" s="169"/>
    </row>
    <row r="19" spans="1:10" ht="32.25" customHeight="1" thickBot="1">
      <c r="A19" s="389" t="s">
        <v>29</v>
      </c>
      <c r="B19" s="170" t="s">
        <v>30</v>
      </c>
      <c r="C19" s="171" t="s">
        <v>24</v>
      </c>
      <c r="D19" s="172" t="s">
        <v>25</v>
      </c>
      <c r="E19" s="172" t="s">
        <v>26</v>
      </c>
      <c r="F19" s="173" t="s">
        <v>27</v>
      </c>
      <c r="G19" s="174" t="s">
        <v>147</v>
      </c>
      <c r="H19" s="175" t="s">
        <v>5</v>
      </c>
      <c r="I19" s="14"/>
      <c r="J19" s="14"/>
    </row>
    <row r="20" spans="1:10" ht="0.75" customHeight="1" thickBot="1">
      <c r="A20" s="390"/>
      <c r="B20" s="176"/>
      <c r="C20" s="168">
        <v>0</v>
      </c>
      <c r="D20" s="168"/>
      <c r="E20" s="168"/>
      <c r="F20" s="168"/>
      <c r="G20" s="168"/>
      <c r="H20" s="177">
        <f>Tabla9[[#This Row],[JUZGADO IV]]+Tabla9[[#This Row],[JUZGADO III]]+Tabla9[[#This Row],[JUZGADO I]]+Tabla9[[#This Row],[ASUNTOS INTERNOS]]</f>
        <v>0</v>
      </c>
      <c r="J20" s="40"/>
    </row>
    <row r="21" spans="1:10" ht="24" customHeight="1" thickBot="1">
      <c r="A21" s="390"/>
      <c r="B21" s="220" t="s">
        <v>22</v>
      </c>
      <c r="C21" s="221"/>
      <c r="D21" s="221"/>
      <c r="E21" s="221">
        <v>1</v>
      </c>
      <c r="F21" s="221">
        <v>3</v>
      </c>
      <c r="G21" s="222"/>
      <c r="H21" s="253">
        <f>Tabla9[[#This Row],[JUZGADO COLEGIADO]]+Tabla9[[#This Row],[JUZGADO IV]]+Tabla9[[#This Row],[JUZGADO III]]</f>
        <v>4</v>
      </c>
      <c r="J21" s="40"/>
    </row>
    <row r="22" spans="1:10" ht="24" customHeight="1" thickBot="1">
      <c r="A22" s="390"/>
      <c r="B22" s="223" t="s">
        <v>23</v>
      </c>
      <c r="C22" s="224"/>
      <c r="D22" s="224"/>
      <c r="E22" s="224"/>
      <c r="F22" s="224"/>
      <c r="G22" s="225"/>
      <c r="H22" s="253">
        <f>Tabla9[[#This Row],[JUZGADO COLEGIADO]]+Tabla9[[#This Row],[JUZGADO IV]]+Tabla9[[#This Row],[JUZGADO III]]</f>
        <v>0</v>
      </c>
      <c r="J22" s="40"/>
    </row>
    <row r="23" spans="1:10" ht="24" customHeight="1" thickBot="1">
      <c r="A23" s="390"/>
      <c r="B23" s="213" t="s">
        <v>110</v>
      </c>
      <c r="C23" s="224"/>
      <c r="D23" s="224"/>
      <c r="E23" s="224"/>
      <c r="F23" s="224"/>
      <c r="G23" s="225">
        <v>2</v>
      </c>
      <c r="H23" s="253">
        <f>Tabla9[[#This Row],[JUZGADO COLEGIADO]]+Tabla9[[#This Row],[JUZGADO IV]]+Tabla9[[#This Row],[JUZGADO III]]</f>
        <v>2</v>
      </c>
      <c r="J23" s="40"/>
    </row>
    <row r="24" spans="1:10" ht="24" customHeight="1" thickBot="1">
      <c r="A24" s="390"/>
      <c r="B24" s="213" t="s">
        <v>135</v>
      </c>
      <c r="C24" s="224"/>
      <c r="D24" s="224"/>
      <c r="E24" s="224"/>
      <c r="F24" s="224"/>
      <c r="G24" s="225"/>
      <c r="H24" s="253">
        <f>Tabla9[[#This Row],[JUZGADO COLEGIADO]]+Tabla9[[#This Row],[JUZGADO IV]]+Tabla9[[#This Row],[JUZGADO III]]</f>
        <v>0</v>
      </c>
      <c r="J24" s="40"/>
    </row>
    <row r="25" spans="1:10" ht="24" customHeight="1" thickBot="1">
      <c r="A25" s="391"/>
      <c r="B25" s="223" t="s">
        <v>200</v>
      </c>
      <c r="C25" s="224"/>
      <c r="D25" s="224"/>
      <c r="E25" s="224">
        <v>2</v>
      </c>
      <c r="F25" s="224"/>
      <c r="G25" s="225"/>
      <c r="H25" s="253">
        <f>Tabla9[[#This Row],[JUZGADO COLEGIADO]]+Tabla9[[#This Row],[JUZGADO IV]]+Tabla9[[#This Row],[JUZGADO III]]</f>
        <v>2</v>
      </c>
      <c r="J25" s="40"/>
    </row>
    <row r="26" spans="1:10" ht="7.5" customHeight="1" thickBot="1">
      <c r="B26" s="226"/>
      <c r="C26" s="226"/>
      <c r="D26" s="226"/>
      <c r="E26" s="226"/>
      <c r="F26" s="226"/>
      <c r="G26" s="226"/>
      <c r="H26" s="253"/>
      <c r="J26" s="40"/>
    </row>
    <row r="27" spans="1:10" ht="24" customHeight="1" thickBot="1">
      <c r="B27" s="227" t="s">
        <v>29</v>
      </c>
      <c r="C27" s="228">
        <f>C21+C22+C25</f>
        <v>0</v>
      </c>
      <c r="D27" s="228">
        <f>D21+D22+D25</f>
        <v>0</v>
      </c>
      <c r="E27" s="228">
        <f>E25+E24+E23+E22+E21</f>
        <v>3</v>
      </c>
      <c r="F27" s="228">
        <f t="shared" ref="F27:G27" si="2">F25+F24+F23+F22+F21</f>
        <v>3</v>
      </c>
      <c r="G27" s="228">
        <f t="shared" si="2"/>
        <v>2</v>
      </c>
      <c r="H27" s="253">
        <f>Tabla9[[#This Row],[JUZGADO COLEGIADO]]+Tabla9[[#This Row],[JUZGADO IV]]+Tabla9[[#This Row],[JUZGADO III]]</f>
        <v>8</v>
      </c>
      <c r="J27" s="40"/>
    </row>
    <row r="28" spans="1:10" ht="7.5" customHeight="1"/>
    <row r="29" spans="1:10" hidden="1"/>
    <row r="34" spans="2:9" s="43" customFormat="1">
      <c r="B34" s="42"/>
      <c r="C34" s="42"/>
      <c r="D34" s="42"/>
      <c r="H34" s="42"/>
      <c r="I34" s="42"/>
    </row>
  </sheetData>
  <mergeCells count="2">
    <mergeCell ref="A10:A17"/>
    <mergeCell ref="A19:A25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N28"/>
  <sheetViews>
    <sheetView showGridLines="0" view="pageLayout" topLeftCell="A10" zoomScale="75" zoomScaleNormal="100" zoomScaleSheetLayoutView="75" zoomScalePageLayoutView="75" workbookViewId="0">
      <selection activeCell="C27" sqref="C27"/>
    </sheetView>
  </sheetViews>
  <sheetFormatPr baseColWidth="10" defaultRowHeight="15"/>
  <cols>
    <col min="1" max="1" width="26" style="8" customWidth="1"/>
    <col min="2" max="2" width="16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3" t="s">
        <v>0</v>
      </c>
      <c r="B14" s="156" t="s">
        <v>167</v>
      </c>
    </row>
    <row r="15" spans="1:14" ht="28.5" customHeight="1">
      <c r="A15" s="157" t="s">
        <v>160</v>
      </c>
      <c r="B15" s="322">
        <v>466</v>
      </c>
    </row>
    <row r="16" spans="1:14" ht="9.75" customHeight="1">
      <c r="A16" s="158"/>
      <c r="B16" s="154"/>
    </row>
    <row r="17" spans="1:2" ht="30.95" customHeight="1">
      <c r="A17" s="159" t="s">
        <v>5</v>
      </c>
      <c r="B17" s="323">
        <f>B15+B16</f>
        <v>466</v>
      </c>
    </row>
    <row r="18" spans="1:2" ht="30.95" customHeight="1"/>
    <row r="19" spans="1:2" ht="30.95" customHeight="1"/>
    <row r="20" spans="1:2" ht="30.95" customHeight="1">
      <c r="A20" s="342"/>
      <c r="B20" s="343"/>
    </row>
    <row r="21" spans="1:2" ht="30.95" customHeight="1">
      <c r="A21" s="344"/>
      <c r="B21" s="343"/>
    </row>
    <row r="22" spans="1:2" ht="30.95" customHeight="1">
      <c r="A22" s="345"/>
      <c r="B22" s="346"/>
    </row>
    <row r="23" spans="1:2" ht="30.95" customHeight="1">
      <c r="A23" s="12"/>
      <c r="B23" s="13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N29"/>
  <sheetViews>
    <sheetView showGridLines="0" view="pageLayout" topLeftCell="A16" zoomScale="75" zoomScaleNormal="100" zoomScaleSheetLayoutView="75" zoomScalePageLayoutView="75" workbookViewId="0">
      <selection activeCell="C27" sqref="C27"/>
    </sheetView>
  </sheetViews>
  <sheetFormatPr baseColWidth="10" defaultRowHeight="15"/>
  <cols>
    <col min="1" max="1" width="26" style="8" customWidth="1"/>
    <col min="2" max="2" width="16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3" t="s">
        <v>0</v>
      </c>
      <c r="B14" s="156" t="s">
        <v>167</v>
      </c>
    </row>
    <row r="15" spans="1:14" ht="28.5" customHeight="1">
      <c r="A15" s="157" t="s">
        <v>160</v>
      </c>
      <c r="B15" s="322">
        <v>464</v>
      </c>
    </row>
    <row r="16" spans="1:14" ht="9.75" customHeight="1">
      <c r="A16" s="158"/>
      <c r="B16" s="154"/>
    </row>
    <row r="17" spans="1:2" ht="39" customHeight="1">
      <c r="A17" s="356" t="s">
        <v>201</v>
      </c>
      <c r="B17" s="357">
        <v>6</v>
      </c>
    </row>
    <row r="18" spans="1:2" ht="30.95" customHeight="1">
      <c r="A18" s="159" t="s">
        <v>5</v>
      </c>
      <c r="B18" s="323">
        <f>B15+B16+B17</f>
        <v>470</v>
      </c>
    </row>
    <row r="19" spans="1:2" ht="30.95" customHeight="1"/>
    <row r="20" spans="1:2" ht="30.95" customHeight="1"/>
    <row r="21" spans="1:2" ht="30.95" customHeight="1">
      <c r="A21" s="342"/>
      <c r="B21" s="343"/>
    </row>
    <row r="22" spans="1:2" ht="30.95" customHeight="1">
      <c r="A22" s="344"/>
      <c r="B22" s="343"/>
    </row>
    <row r="23" spans="1:2" ht="30.95" customHeight="1">
      <c r="A23" s="345"/>
      <c r="B23" s="346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30.95" customHeight="1">
      <c r="A26" s="12"/>
      <c r="B26" s="13"/>
    </row>
    <row r="27" spans="1:2" ht="4.5" customHeight="1">
      <c r="A27" s="12"/>
      <c r="B27" s="13"/>
    </row>
    <row r="28" spans="1:2" ht="30.95" customHeight="1">
      <c r="A28" s="12"/>
      <c r="B28" s="13"/>
    </row>
    <row r="29" spans="1:2" ht="30.95" customHeight="1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1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N29"/>
  <sheetViews>
    <sheetView showGridLines="0" view="pageLayout" zoomScale="75" zoomScaleNormal="100" zoomScaleSheetLayoutView="75" zoomScalePageLayoutView="75" workbookViewId="0">
      <selection activeCell="C27" sqref="C27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3" t="s">
        <v>0</v>
      </c>
      <c r="B14" s="156" t="s">
        <v>167</v>
      </c>
    </row>
    <row r="15" spans="1:14" ht="28.5" customHeight="1">
      <c r="A15" s="157" t="s">
        <v>161</v>
      </c>
      <c r="B15" s="347">
        <v>234</v>
      </c>
    </row>
    <row r="16" spans="1:14" ht="9.75" customHeight="1">
      <c r="A16" s="157"/>
      <c r="B16" s="347"/>
    </row>
    <row r="17" spans="1:2" ht="30.95" customHeight="1">
      <c r="A17" s="158" t="s">
        <v>162</v>
      </c>
      <c r="B17" s="155">
        <v>232</v>
      </c>
    </row>
    <row r="18" spans="1:2" ht="30.95" customHeight="1">
      <c r="A18" s="159" t="s">
        <v>5</v>
      </c>
      <c r="B18" s="323">
        <f>B16+B17+B15</f>
        <v>466</v>
      </c>
    </row>
    <row r="19" spans="1:2" ht="30.95" customHeight="1"/>
    <row r="20" spans="1:2" ht="30.95" customHeight="1"/>
    <row r="21" spans="1:2" ht="30.95" customHeight="1">
      <c r="A21" s="342"/>
      <c r="B21" s="343"/>
    </row>
    <row r="22" spans="1:2" ht="30.95" customHeight="1">
      <c r="A22" s="344"/>
      <c r="B22" s="343"/>
    </row>
    <row r="23" spans="1:2" ht="30.95" customHeight="1">
      <c r="A23" s="345"/>
      <c r="B23" s="346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  <row r="29" spans="1:2" ht="15.75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6:N31"/>
  <sheetViews>
    <sheetView showGridLines="0" view="pageLayout" topLeftCell="A7" zoomScale="75" zoomScaleNormal="100" zoomScaleSheetLayoutView="75" zoomScalePageLayoutView="75" workbookViewId="0">
      <selection activeCell="C27" sqref="C27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3" t="s">
        <v>0</v>
      </c>
      <c r="B14" s="156" t="s">
        <v>167</v>
      </c>
    </row>
    <row r="15" spans="1:14" ht="28.5" customHeight="1">
      <c r="A15" s="157" t="s">
        <v>163</v>
      </c>
      <c r="B15" s="347">
        <v>20</v>
      </c>
    </row>
    <row r="16" spans="1:14" ht="9.75" customHeight="1">
      <c r="A16" s="157"/>
      <c r="B16" s="347"/>
    </row>
    <row r="17" spans="1:2" ht="24" customHeight="1">
      <c r="A17" s="157" t="s">
        <v>164</v>
      </c>
      <c r="B17" s="348">
        <v>29</v>
      </c>
    </row>
    <row r="18" spans="1:2" ht="12" customHeight="1">
      <c r="A18" s="157"/>
      <c r="B18" s="348"/>
    </row>
    <row r="19" spans="1:2" ht="30.95" customHeight="1">
      <c r="A19" s="158" t="s">
        <v>165</v>
      </c>
      <c r="B19" s="155">
        <v>18</v>
      </c>
    </row>
    <row r="20" spans="1:2" ht="30.95" customHeight="1">
      <c r="A20" s="159" t="s">
        <v>5</v>
      </c>
      <c r="B20" s="323">
        <f>B19+B17+B15</f>
        <v>67</v>
      </c>
    </row>
    <row r="21" spans="1:2" ht="30.95" customHeight="1"/>
    <row r="22" spans="1:2" ht="30.95" customHeight="1"/>
    <row r="23" spans="1:2" ht="30.95" customHeight="1">
      <c r="A23" s="342"/>
      <c r="B23" s="343"/>
    </row>
    <row r="24" spans="1:2" ht="30.95" customHeight="1">
      <c r="A24" s="344"/>
      <c r="B24" s="343"/>
    </row>
    <row r="25" spans="1:2" ht="30.95" customHeight="1">
      <c r="A25" s="345"/>
      <c r="B25" s="346"/>
    </row>
    <row r="26" spans="1:2" ht="30.95" customHeight="1">
      <c r="A26" s="12"/>
      <c r="B26" s="13"/>
    </row>
    <row r="27" spans="1:2" ht="30.95" customHeight="1">
      <c r="A27" s="12"/>
      <c r="B27" s="13"/>
    </row>
    <row r="28" spans="1:2" ht="4.5" customHeight="1">
      <c r="A28" s="12"/>
      <c r="B28" s="13"/>
    </row>
    <row r="29" spans="1:2" ht="30.95" customHeight="1">
      <c r="A29" s="12"/>
      <c r="B29" s="13"/>
    </row>
    <row r="30" spans="1:2" ht="30.95" customHeight="1">
      <c r="A30" s="12"/>
      <c r="B30" s="13"/>
    </row>
    <row r="31" spans="1:2" ht="15.75">
      <c r="A31" s="12"/>
      <c r="B31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C2:L43"/>
  <sheetViews>
    <sheetView showGridLines="0" tabSelected="1" view="pageLayout" topLeftCell="A16" zoomScaleNormal="100" workbookViewId="0">
      <selection activeCell="C27" sqref="C27"/>
    </sheetView>
  </sheetViews>
  <sheetFormatPr baseColWidth="10" defaultRowHeight="12.75"/>
  <cols>
    <col min="1" max="2" width="5.140625" style="15" customWidth="1"/>
    <col min="3" max="3" width="18.28515625" style="15" customWidth="1"/>
    <col min="4" max="4" width="16" style="15" customWidth="1"/>
    <col min="5" max="5" width="11.28515625" style="15" customWidth="1"/>
    <col min="6" max="6" width="19" style="15" customWidth="1"/>
    <col min="7" max="7" width="16.28515625" style="15" customWidth="1"/>
    <col min="8" max="9" width="13.7109375" style="15" customWidth="1"/>
    <col min="10" max="10" width="15.42578125" style="15" customWidth="1"/>
    <col min="11" max="16384" width="11.42578125" style="15"/>
  </cols>
  <sheetData>
    <row r="2" spans="3:12" ht="12.75" customHeight="1">
      <c r="C2" s="116"/>
      <c r="D2" s="116"/>
      <c r="E2" s="116"/>
      <c r="F2" s="116"/>
      <c r="G2" s="116"/>
      <c r="H2" s="116"/>
      <c r="I2" s="116"/>
      <c r="J2" s="116"/>
    </row>
    <row r="3" spans="3:12" ht="12.75" customHeight="1">
      <c r="C3" s="116"/>
      <c r="D3" s="116"/>
      <c r="E3" s="116"/>
      <c r="F3" s="116"/>
      <c r="G3" s="116"/>
      <c r="H3" s="116"/>
      <c r="I3" s="116"/>
      <c r="J3" s="116"/>
    </row>
    <row r="4" spans="3:12" ht="12.75" customHeight="1">
      <c r="C4" s="116"/>
      <c r="D4" s="116"/>
      <c r="E4" s="116"/>
      <c r="F4" s="116"/>
      <c r="G4" s="116"/>
      <c r="H4" s="116"/>
      <c r="I4" s="116"/>
      <c r="J4" s="116"/>
    </row>
    <row r="5" spans="3:12" ht="12.75" customHeight="1">
      <c r="D5" s="179"/>
      <c r="E5" s="179"/>
      <c r="F5" s="179"/>
      <c r="G5" s="179"/>
      <c r="H5" s="179"/>
      <c r="I5" s="179"/>
      <c r="J5" s="179"/>
    </row>
    <row r="6" spans="3:12" ht="12.75" customHeight="1">
      <c r="D6" s="179"/>
      <c r="E6" s="179"/>
      <c r="F6" s="179"/>
      <c r="G6" s="179"/>
      <c r="H6" s="179"/>
      <c r="I6" s="179"/>
      <c r="J6" s="179"/>
    </row>
    <row r="9" spans="3:12" ht="15"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3:12" s="182" customFormat="1" ht="33" customHeight="1">
      <c r="E10" s="181"/>
      <c r="F10" s="181"/>
    </row>
    <row r="11" spans="3:12" ht="15">
      <c r="E11" s="180"/>
      <c r="F11" s="180"/>
    </row>
    <row r="12" spans="3:12" ht="10.5" customHeight="1" thickBot="1">
      <c r="E12" s="180"/>
      <c r="F12" s="180"/>
    </row>
    <row r="13" spans="3:12" ht="16.5" thickBot="1">
      <c r="C13" s="339" t="s">
        <v>30</v>
      </c>
      <c r="D13" s="340" t="s">
        <v>149</v>
      </c>
      <c r="E13" s="180"/>
      <c r="F13" s="180"/>
    </row>
    <row r="14" spans="3:12" ht="18" customHeight="1">
      <c r="C14" s="328" t="s">
        <v>150</v>
      </c>
      <c r="D14" s="329">
        <v>664</v>
      </c>
      <c r="E14" s="180"/>
      <c r="F14" s="180"/>
    </row>
    <row r="15" spans="3:12" ht="12" customHeight="1">
      <c r="C15" s="330"/>
      <c r="D15" s="331"/>
      <c r="E15" s="180"/>
      <c r="F15" s="180"/>
    </row>
    <row r="16" spans="3:12" ht="16.5" customHeight="1">
      <c r="C16" s="330" t="s">
        <v>151</v>
      </c>
      <c r="D16" s="331">
        <v>575</v>
      </c>
      <c r="E16" s="180"/>
      <c r="F16" s="180"/>
    </row>
    <row r="17" spans="3:12" ht="15.75">
      <c r="C17" s="330"/>
      <c r="D17" s="331"/>
      <c r="E17" s="180"/>
      <c r="F17" s="180"/>
    </row>
    <row r="18" spans="3:12" ht="20.25" customHeight="1">
      <c r="C18" s="330" t="s">
        <v>159</v>
      </c>
      <c r="D18" s="331">
        <v>458</v>
      </c>
      <c r="E18" s="180"/>
      <c r="F18" s="180"/>
    </row>
    <row r="19" spans="3:12" ht="15.75">
      <c r="C19" s="330"/>
      <c r="D19" s="331"/>
      <c r="E19" s="180"/>
      <c r="F19" s="180"/>
      <c r="G19" s="180"/>
      <c r="H19" s="180"/>
      <c r="I19" s="180"/>
      <c r="J19" s="180"/>
      <c r="K19" s="180"/>
      <c r="L19" s="180"/>
    </row>
    <row r="20" spans="3:12" ht="16.5" thickBot="1">
      <c r="C20" s="332" t="s">
        <v>152</v>
      </c>
      <c r="D20" s="333">
        <v>471</v>
      </c>
      <c r="E20" s="180"/>
      <c r="F20" s="180"/>
      <c r="G20" s="180"/>
      <c r="H20" s="180"/>
      <c r="I20" s="180"/>
      <c r="J20" s="180"/>
      <c r="K20" s="180"/>
      <c r="L20" s="180"/>
    </row>
    <row r="21" spans="3:12" ht="16.5" thickBot="1">
      <c r="C21" s="334"/>
      <c r="D21" s="341">
        <f>SUM(D14:D20)</f>
        <v>2168</v>
      </c>
      <c r="E21" s="180"/>
      <c r="F21" s="180"/>
      <c r="G21" s="180"/>
      <c r="H21" s="180"/>
      <c r="I21" s="180"/>
      <c r="J21" s="180"/>
      <c r="K21" s="180"/>
      <c r="L21" s="180"/>
    </row>
    <row r="22" spans="3:12" ht="15.75">
      <c r="C22" s="124"/>
      <c r="D22" s="124"/>
      <c r="E22" s="180"/>
      <c r="F22" s="180"/>
      <c r="G22" s="180"/>
      <c r="H22" s="180"/>
      <c r="I22" s="180"/>
      <c r="J22" s="180"/>
      <c r="K22" s="180"/>
      <c r="L22" s="180"/>
    </row>
    <row r="23" spans="3:12" ht="15.75">
      <c r="C23" s="124"/>
      <c r="D23" s="124"/>
      <c r="E23" s="184"/>
      <c r="F23" s="180"/>
      <c r="G23" s="180"/>
      <c r="H23" s="180"/>
      <c r="I23" s="180"/>
      <c r="J23" s="180"/>
      <c r="K23" s="180"/>
      <c r="L23" s="180"/>
    </row>
    <row r="24" spans="3:12" ht="37.5" customHeight="1" thickBot="1">
      <c r="C24" s="335" t="s">
        <v>153</v>
      </c>
      <c r="D24" s="336" t="s">
        <v>145</v>
      </c>
      <c r="E24" s="185"/>
      <c r="F24" s="180"/>
      <c r="G24" s="180"/>
      <c r="H24" s="180"/>
      <c r="I24" s="180"/>
      <c r="J24" s="180"/>
      <c r="K24" s="180"/>
      <c r="L24" s="180"/>
    </row>
    <row r="25" spans="3:12" ht="23.25" customHeight="1">
      <c r="C25" s="329" t="s">
        <v>102</v>
      </c>
      <c r="D25" s="337">
        <v>591</v>
      </c>
      <c r="E25" s="185"/>
      <c r="F25" s="180"/>
      <c r="G25" s="180"/>
      <c r="H25" s="180"/>
      <c r="I25" s="180"/>
      <c r="J25" s="180"/>
      <c r="K25" s="180"/>
      <c r="L25" s="180"/>
    </row>
    <row r="26" spans="3:12" ht="21" customHeight="1">
      <c r="C26" s="333" t="s">
        <v>103</v>
      </c>
      <c r="D26" s="338">
        <v>73</v>
      </c>
      <c r="E26" s="185"/>
      <c r="F26" s="180"/>
      <c r="G26" s="180"/>
      <c r="H26" s="180"/>
      <c r="I26" s="180"/>
      <c r="J26" s="180"/>
      <c r="K26" s="180"/>
      <c r="L26" s="180"/>
    </row>
    <row r="27" spans="3:12" ht="15">
      <c r="C27" s="183"/>
      <c r="D27" s="183"/>
      <c r="E27" s="186"/>
      <c r="K27" s="180"/>
      <c r="L27" s="180"/>
    </row>
    <row r="28" spans="3:12" ht="15">
      <c r="K28" s="180"/>
      <c r="L28" s="180"/>
    </row>
    <row r="43" spans="3:3" ht="15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C27" sqref="C27"/>
    </sheetView>
  </sheetViews>
  <sheetFormatPr baseColWidth="10" defaultColWidth="11.42578125" defaultRowHeight="15"/>
  <cols>
    <col min="1" max="1" width="8" style="3" customWidth="1"/>
    <col min="2" max="2" width="39" style="3" customWidth="1"/>
    <col min="3" max="3" width="11.85546875" style="3" customWidth="1"/>
    <col min="4" max="4" width="11.28515625" style="3" customWidth="1"/>
    <col min="5" max="16384" width="11.42578125" style="3"/>
  </cols>
  <sheetData>
    <row r="2" spans="1:17">
      <c r="B2" s="360"/>
      <c r="C2" s="360"/>
      <c r="D2" s="360"/>
      <c r="E2" s="360"/>
      <c r="F2" s="360"/>
      <c r="G2" s="360"/>
      <c r="H2" s="360"/>
      <c r="I2" s="360"/>
    </row>
    <row r="3" spans="1:17" ht="15" customHeight="1">
      <c r="B3" s="360"/>
      <c r="C3" s="360"/>
      <c r="D3" s="360"/>
      <c r="E3" s="360"/>
      <c r="F3" s="360"/>
      <c r="G3" s="360"/>
      <c r="H3" s="360"/>
      <c r="I3" s="360"/>
      <c r="J3" s="48"/>
      <c r="K3" s="48"/>
    </row>
    <row r="4" spans="1:17" ht="15" customHeight="1">
      <c r="A4" s="48"/>
      <c r="B4" s="360"/>
      <c r="C4" s="360"/>
      <c r="D4" s="360"/>
      <c r="E4" s="360"/>
      <c r="F4" s="360"/>
      <c r="G4" s="360"/>
      <c r="H4" s="360"/>
      <c r="I4" s="360"/>
      <c r="J4" s="48"/>
      <c r="K4" s="48"/>
    </row>
    <row r="5" spans="1:17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7" ht="13.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29"/>
      <c r="M6" s="29"/>
      <c r="N6" s="29"/>
      <c r="O6" s="29"/>
      <c r="P6" s="29"/>
      <c r="Q6" s="29"/>
    </row>
    <row r="8" spans="1:17" ht="11.1" customHeight="1">
      <c r="B8" s="4"/>
      <c r="C8" s="4"/>
      <c r="D8" s="4"/>
    </row>
    <row r="9" spans="1:17" ht="36" customHeight="1"/>
    <row r="10" spans="1:17" ht="30.95" customHeight="1"/>
    <row r="11" spans="1:17" ht="30.95" customHeight="1"/>
    <row r="12" spans="1:17" ht="30.95" customHeight="1"/>
    <row r="13" spans="1:17" ht="37.5" customHeight="1">
      <c r="B13" s="69" t="s">
        <v>13</v>
      </c>
      <c r="C13" s="61" t="s">
        <v>166</v>
      </c>
      <c r="D13" s="62" t="s">
        <v>167</v>
      </c>
    </row>
    <row r="14" spans="1:17" ht="39.75" customHeight="1">
      <c r="B14" s="70" t="s">
        <v>11</v>
      </c>
      <c r="C14" s="71">
        <v>0</v>
      </c>
      <c r="D14" s="72">
        <v>0</v>
      </c>
    </row>
    <row r="15" spans="1:17" ht="30.95" customHeight="1">
      <c r="B15" s="70" t="s">
        <v>114</v>
      </c>
      <c r="C15" s="73">
        <v>0</v>
      </c>
      <c r="D15" s="72">
        <v>0</v>
      </c>
    </row>
    <row r="16" spans="1:17" ht="22.5" customHeight="1">
      <c r="B16" s="70" t="s">
        <v>12</v>
      </c>
      <c r="C16" s="73">
        <v>24</v>
      </c>
      <c r="D16" s="72">
        <v>24</v>
      </c>
    </row>
    <row r="17" spans="2:4" ht="30.95" customHeight="1">
      <c r="B17" s="70" t="s">
        <v>10</v>
      </c>
      <c r="C17" s="73">
        <v>42</v>
      </c>
      <c r="D17" s="72">
        <v>38</v>
      </c>
    </row>
    <row r="18" spans="2:4" ht="33" customHeight="1">
      <c r="B18" s="70" t="s">
        <v>9</v>
      </c>
      <c r="C18" s="73">
        <v>66</v>
      </c>
      <c r="D18" s="72">
        <v>54</v>
      </c>
    </row>
    <row r="19" spans="2:4" ht="27.75" customHeight="1" thickBot="1">
      <c r="B19" s="74" t="s">
        <v>111</v>
      </c>
      <c r="C19" s="75">
        <v>150</v>
      </c>
      <c r="D19" s="76">
        <v>162</v>
      </c>
    </row>
    <row r="20" spans="2:4" ht="21.75" thickBot="1">
      <c r="B20" s="77"/>
      <c r="C20" s="78"/>
      <c r="D20" s="79"/>
    </row>
    <row r="21" spans="2:4" ht="21">
      <c r="B21" s="80" t="s">
        <v>5</v>
      </c>
      <c r="C21" s="81">
        <f>SUM(C14:C20)</f>
        <v>282</v>
      </c>
      <c r="D21" s="82">
        <f>SUM(D14:D20)</f>
        <v>278</v>
      </c>
    </row>
    <row r="22" spans="2:4" ht="15" customHeight="1"/>
    <row r="23" spans="2:4" ht="15" customHeight="1">
      <c r="B23" s="58"/>
      <c r="C23" s="58"/>
      <c r="D23" s="58"/>
    </row>
    <row r="24" spans="2:4" ht="18.75">
      <c r="B24" s="47"/>
      <c r="C24" s="361"/>
      <c r="D24" s="361"/>
    </row>
    <row r="25" spans="2:4" ht="18.75">
      <c r="B25" s="47"/>
      <c r="C25" s="361"/>
      <c r="D25" s="361"/>
    </row>
    <row r="26" spans="2:4" ht="18.75">
      <c r="B26" s="47"/>
      <c r="C26" s="361"/>
      <c r="D26" s="361"/>
    </row>
    <row r="27" spans="2:4" ht="18.75">
      <c r="B27" s="47"/>
      <c r="C27" s="361"/>
      <c r="D27" s="361"/>
    </row>
    <row r="28" spans="2:4" ht="18.75">
      <c r="B28" s="47"/>
      <c r="C28" s="361"/>
      <c r="D28" s="361"/>
    </row>
    <row r="29" spans="2:4" ht="18.75">
      <c r="B29" s="47"/>
      <c r="C29" s="361"/>
      <c r="D29" s="361"/>
    </row>
    <row r="30" spans="2:4" ht="18.75">
      <c r="B30" s="47"/>
      <c r="C30" s="361"/>
      <c r="D30" s="361"/>
    </row>
    <row r="31" spans="2:4" ht="18.75">
      <c r="B31" s="47"/>
      <c r="C31" s="361"/>
      <c r="D31" s="361"/>
    </row>
    <row r="32" spans="2:4" ht="18.75">
      <c r="B32" s="47"/>
      <c r="C32" s="361"/>
      <c r="D32" s="361"/>
    </row>
    <row r="33" spans="2:4" ht="18.75">
      <c r="B33" s="47"/>
      <c r="C33" s="361"/>
      <c r="D33" s="361"/>
    </row>
    <row r="34" spans="2:4" ht="18.75">
      <c r="B34" s="47"/>
      <c r="C34" s="361"/>
      <c r="D34" s="361"/>
    </row>
    <row r="35" spans="2:4" ht="15.75">
      <c r="C35" s="362"/>
      <c r="D35" s="362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19" zoomScale="75" zoomScaleNormal="50" zoomScaleSheetLayoutView="75" zoomScalePageLayoutView="75" workbookViewId="0">
      <selection activeCell="C27" sqref="C27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37"/>
    </row>
    <row r="3" spans="2:12" ht="1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2" ht="24.7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1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10" spans="2:12">
      <c r="B10" s="6" t="s">
        <v>8</v>
      </c>
      <c r="C10" s="4"/>
      <c r="D10" s="4"/>
    </row>
    <row r="11" spans="2:12" ht="36" customHeight="1"/>
    <row r="12" spans="2:12" ht="30.95" customHeight="1"/>
    <row r="13" spans="2:12" ht="30.95" customHeight="1">
      <c r="B13" s="83" t="s">
        <v>0</v>
      </c>
      <c r="C13" s="61" t="s">
        <v>166</v>
      </c>
      <c r="D13" s="62" t="s">
        <v>167</v>
      </c>
    </row>
    <row r="14" spans="2:12" ht="30.95" customHeight="1">
      <c r="B14" s="70" t="s">
        <v>14</v>
      </c>
      <c r="C14" s="84">
        <v>20</v>
      </c>
      <c r="D14" s="85">
        <v>19</v>
      </c>
    </row>
    <row r="15" spans="2:12" ht="22.5" customHeight="1">
      <c r="B15" s="70" t="s">
        <v>15</v>
      </c>
      <c r="C15" s="84">
        <v>10</v>
      </c>
      <c r="D15" s="85">
        <v>18</v>
      </c>
    </row>
    <row r="16" spans="2:12" ht="30.95" customHeight="1">
      <c r="B16" s="70" t="s">
        <v>16</v>
      </c>
      <c r="C16" s="84">
        <v>1</v>
      </c>
      <c r="D16" s="85">
        <v>0</v>
      </c>
    </row>
    <row r="17" spans="2:4" ht="18.75">
      <c r="B17" s="86"/>
      <c r="C17" s="87"/>
      <c r="D17" s="88"/>
    </row>
    <row r="18" spans="2:4" ht="21">
      <c r="B18" s="89" t="s">
        <v>5</v>
      </c>
      <c r="C18" s="95">
        <f>C14+C15</f>
        <v>30</v>
      </c>
      <c r="D18" s="76">
        <f>D14+D15</f>
        <v>37</v>
      </c>
    </row>
    <row r="20" spans="2:4" ht="15.75">
      <c r="B20" s="27"/>
    </row>
    <row r="41" spans="2: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K42"/>
  <sheetViews>
    <sheetView showGridLines="0" view="pageLayout" zoomScale="75" zoomScaleNormal="50" zoomScaleSheetLayoutView="75" zoomScalePageLayoutView="75" workbookViewId="0">
      <selection activeCell="C27" sqref="C27"/>
    </sheetView>
  </sheetViews>
  <sheetFormatPr baseColWidth="10" defaultColWidth="11.42578125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1:11" ht="1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15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26.2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</row>
    <row r="11" spans="1:11">
      <c r="B11" s="6" t="s">
        <v>8</v>
      </c>
      <c r="C11" s="4"/>
      <c r="D11" s="4"/>
    </row>
    <row r="12" spans="1:11" ht="36" customHeight="1"/>
    <row r="13" spans="1:11" ht="30.95" customHeight="1"/>
    <row r="14" spans="1:11" ht="30.95" customHeight="1">
      <c r="B14" s="83" t="s">
        <v>0</v>
      </c>
      <c r="C14" s="61" t="s">
        <v>166</v>
      </c>
      <c r="D14" s="62" t="s">
        <v>167</v>
      </c>
    </row>
    <row r="15" spans="1:11" ht="30.95" customHeight="1">
      <c r="B15" s="70" t="s">
        <v>14</v>
      </c>
      <c r="C15" s="92">
        <v>1</v>
      </c>
      <c r="D15" s="72">
        <v>6</v>
      </c>
    </row>
    <row r="16" spans="1:11" ht="23.25" customHeight="1">
      <c r="B16" s="70" t="s">
        <v>15</v>
      </c>
      <c r="C16" s="92">
        <v>1</v>
      </c>
      <c r="D16" s="72">
        <v>2</v>
      </c>
    </row>
    <row r="17" spans="2:4" ht="30.95" customHeight="1">
      <c r="B17" s="70" t="s">
        <v>16</v>
      </c>
      <c r="C17" s="92">
        <v>0</v>
      </c>
      <c r="D17" s="72">
        <v>0</v>
      </c>
    </row>
    <row r="18" spans="2:4" ht="21">
      <c r="B18" s="86"/>
      <c r="C18" s="93"/>
      <c r="D18" s="94"/>
    </row>
    <row r="19" spans="2:4" ht="21">
      <c r="B19" s="256" t="s">
        <v>5</v>
      </c>
      <c r="C19" s="95">
        <f>C15+C16</f>
        <v>2</v>
      </c>
      <c r="D19" s="76">
        <f>D15+D16</f>
        <v>8</v>
      </c>
    </row>
    <row r="20" spans="2:4">
      <c r="B20" s="91"/>
      <c r="C20" s="91"/>
      <c r="D20" s="91"/>
    </row>
    <row r="42" spans="2: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showGridLines="0" view="pageLayout" topLeftCell="A6" zoomScaleNormal="50" zoomScaleSheetLayoutView="75" workbookViewId="0">
      <selection activeCell="C27" sqref="C27"/>
    </sheetView>
  </sheetViews>
  <sheetFormatPr baseColWidth="10" defaultRowHeight="12.75"/>
  <cols>
    <col min="1" max="1" width="10.85546875" style="15" customWidth="1"/>
    <col min="2" max="2" width="21.85546875" style="15" customWidth="1"/>
    <col min="3" max="7" width="17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18.75" customHeight="1"/>
    <row r="2" spans="1:10" ht="12.75" customHeight="1">
      <c r="B2" s="96"/>
      <c r="C2" s="96"/>
      <c r="D2" s="96"/>
      <c r="E2" s="96"/>
      <c r="F2" s="96"/>
      <c r="G2" s="96"/>
      <c r="H2" s="50"/>
      <c r="I2" s="49"/>
      <c r="J2" s="49"/>
    </row>
    <row r="3" spans="1:10" ht="18" customHeight="1">
      <c r="B3" s="96"/>
      <c r="C3" s="96"/>
      <c r="D3" s="96"/>
      <c r="E3" s="96"/>
      <c r="F3" s="96"/>
      <c r="G3" s="96"/>
      <c r="H3" s="50"/>
      <c r="I3" s="49"/>
      <c r="J3" s="49"/>
    </row>
    <row r="4" spans="1:10" ht="15.75" customHeight="1">
      <c r="A4" s="50"/>
      <c r="B4" s="96"/>
      <c r="C4" s="96"/>
      <c r="D4" s="96"/>
      <c r="E4" s="96"/>
      <c r="F4" s="96"/>
      <c r="G4" s="96"/>
      <c r="H4" s="50"/>
      <c r="I4" s="49"/>
      <c r="J4" s="49"/>
    </row>
    <row r="5" spans="1:10" ht="22.5" customHeight="1">
      <c r="A5" s="50"/>
      <c r="B5" s="50"/>
      <c r="C5" s="50"/>
      <c r="D5" s="50"/>
      <c r="E5" s="50"/>
      <c r="F5" s="50"/>
      <c r="G5" s="50"/>
      <c r="H5" s="50"/>
      <c r="I5" s="49"/>
      <c r="J5" s="49"/>
    </row>
    <row r="6" spans="1:10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</row>
    <row r="9" spans="1:10" ht="33" customHeight="1"/>
    <row r="10" spans="1:10" ht="23.25" customHeight="1"/>
    <row r="11" spans="1:10" ht="22.5" customHeight="1">
      <c r="H11" s="16"/>
    </row>
    <row r="12" spans="1:10" ht="30" customHeight="1" thickBot="1">
      <c r="B12" s="187" t="s">
        <v>59</v>
      </c>
      <c r="C12" s="97" t="s">
        <v>1</v>
      </c>
      <c r="D12" s="97" t="s">
        <v>2</v>
      </c>
      <c r="E12" s="97" t="s">
        <v>3</v>
      </c>
      <c r="F12" s="97" t="s">
        <v>33</v>
      </c>
      <c r="G12" s="188" t="s">
        <v>5</v>
      </c>
    </row>
    <row r="13" spans="1:10" ht="19.7" customHeight="1">
      <c r="B13" s="189" t="s">
        <v>60</v>
      </c>
      <c r="C13" s="98">
        <v>36</v>
      </c>
      <c r="D13" s="98">
        <v>0</v>
      </c>
      <c r="E13" s="98">
        <v>0</v>
      </c>
      <c r="F13" s="98">
        <v>1</v>
      </c>
      <c r="G13" s="190">
        <f t="shared" ref="G13:G28" si="0">SUM(C13:F13)</f>
        <v>37</v>
      </c>
    </row>
    <row r="14" spans="1:10" ht="19.7" customHeight="1">
      <c r="B14" s="191" t="s">
        <v>61</v>
      </c>
      <c r="C14" s="99">
        <v>43</v>
      </c>
      <c r="D14" s="99">
        <v>1</v>
      </c>
      <c r="E14" s="99">
        <v>0</v>
      </c>
      <c r="F14" s="99">
        <v>0</v>
      </c>
      <c r="G14" s="192">
        <f t="shared" si="0"/>
        <v>44</v>
      </c>
    </row>
    <row r="15" spans="1:10" ht="19.7" customHeight="1">
      <c r="B15" s="191" t="s">
        <v>62</v>
      </c>
      <c r="C15" s="99">
        <v>51</v>
      </c>
      <c r="D15" s="99">
        <v>4</v>
      </c>
      <c r="E15" s="99">
        <v>0</v>
      </c>
      <c r="F15" s="99">
        <v>0</v>
      </c>
      <c r="G15" s="192">
        <f t="shared" si="0"/>
        <v>55</v>
      </c>
    </row>
    <row r="16" spans="1:10" ht="19.7" customHeight="1">
      <c r="B16" s="191" t="s">
        <v>63</v>
      </c>
      <c r="C16" s="99">
        <v>53</v>
      </c>
      <c r="D16" s="99">
        <v>1</v>
      </c>
      <c r="E16" s="99">
        <v>1</v>
      </c>
      <c r="F16" s="99">
        <v>0</v>
      </c>
      <c r="G16" s="192">
        <f t="shared" si="0"/>
        <v>55</v>
      </c>
    </row>
    <row r="17" spans="2:7" ht="19.7" customHeight="1">
      <c r="B17" s="191" t="s">
        <v>64</v>
      </c>
      <c r="C17" s="99">
        <v>49</v>
      </c>
      <c r="D17" s="99">
        <v>1</v>
      </c>
      <c r="E17" s="99">
        <v>0</v>
      </c>
      <c r="F17" s="99">
        <v>0</v>
      </c>
      <c r="G17" s="192">
        <f t="shared" si="0"/>
        <v>50</v>
      </c>
    </row>
    <row r="18" spans="2:7" ht="19.7" customHeight="1">
      <c r="B18" s="191" t="s">
        <v>65</v>
      </c>
      <c r="C18" s="99">
        <v>45</v>
      </c>
      <c r="D18" s="99">
        <v>1</v>
      </c>
      <c r="E18" s="99">
        <v>1</v>
      </c>
      <c r="F18" s="99">
        <v>0</v>
      </c>
      <c r="G18" s="192">
        <f t="shared" si="0"/>
        <v>47</v>
      </c>
    </row>
    <row r="19" spans="2:7" ht="19.7" customHeight="1">
      <c r="B19" s="191" t="s">
        <v>66</v>
      </c>
      <c r="C19" s="99">
        <v>36</v>
      </c>
      <c r="D19" s="99">
        <v>1</v>
      </c>
      <c r="E19" s="99">
        <v>1</v>
      </c>
      <c r="F19" s="99">
        <v>0</v>
      </c>
      <c r="G19" s="192">
        <f t="shared" si="0"/>
        <v>38</v>
      </c>
    </row>
    <row r="20" spans="2:7" ht="19.7" customHeight="1">
      <c r="B20" s="191" t="s">
        <v>67</v>
      </c>
      <c r="C20" s="99">
        <v>23</v>
      </c>
      <c r="D20" s="99">
        <v>1</v>
      </c>
      <c r="E20" s="99">
        <v>1</v>
      </c>
      <c r="F20" s="99">
        <v>0</v>
      </c>
      <c r="G20" s="192">
        <f t="shared" si="0"/>
        <v>25</v>
      </c>
    </row>
    <row r="21" spans="2:7" ht="19.7" customHeight="1">
      <c r="B21" s="191" t="s">
        <v>68</v>
      </c>
      <c r="C21" s="99">
        <v>29</v>
      </c>
      <c r="D21" s="99">
        <v>0</v>
      </c>
      <c r="E21" s="99">
        <v>0</v>
      </c>
      <c r="F21" s="99">
        <v>0</v>
      </c>
      <c r="G21" s="193">
        <f t="shared" si="0"/>
        <v>29</v>
      </c>
    </row>
    <row r="22" spans="2:7" ht="19.7" customHeight="1">
      <c r="B22" s="191" t="s">
        <v>69</v>
      </c>
      <c r="C22" s="99">
        <v>18</v>
      </c>
      <c r="D22" s="99">
        <v>0</v>
      </c>
      <c r="E22" s="99">
        <v>0</v>
      </c>
      <c r="F22" s="99">
        <v>0</v>
      </c>
      <c r="G22" s="193">
        <f t="shared" si="0"/>
        <v>18</v>
      </c>
    </row>
    <row r="23" spans="2:7" ht="19.7" customHeight="1">
      <c r="B23" s="191" t="s">
        <v>70</v>
      </c>
      <c r="C23" s="99">
        <v>16</v>
      </c>
      <c r="D23" s="99">
        <v>0</v>
      </c>
      <c r="E23" s="99">
        <v>0</v>
      </c>
      <c r="F23" s="99">
        <v>0</v>
      </c>
      <c r="G23" s="193">
        <f t="shared" si="0"/>
        <v>16</v>
      </c>
    </row>
    <row r="24" spans="2:7" ht="19.7" customHeight="1">
      <c r="B24" s="191" t="s">
        <v>71</v>
      </c>
      <c r="C24" s="99">
        <v>10</v>
      </c>
      <c r="D24" s="99">
        <v>1</v>
      </c>
      <c r="E24" s="99">
        <v>0</v>
      </c>
      <c r="F24" s="99">
        <v>0</v>
      </c>
      <c r="G24" s="193">
        <f t="shared" si="0"/>
        <v>11</v>
      </c>
    </row>
    <row r="25" spans="2:7" ht="19.7" customHeight="1">
      <c r="B25" s="191" t="s">
        <v>72</v>
      </c>
      <c r="C25" s="99">
        <v>3</v>
      </c>
      <c r="D25" s="99">
        <v>0</v>
      </c>
      <c r="E25" s="99">
        <v>0</v>
      </c>
      <c r="F25" s="99">
        <v>0</v>
      </c>
      <c r="G25" s="193">
        <f t="shared" si="0"/>
        <v>3</v>
      </c>
    </row>
    <row r="26" spans="2:7" ht="19.7" customHeight="1">
      <c r="B26" s="191" t="s">
        <v>73</v>
      </c>
      <c r="C26" s="99">
        <v>0</v>
      </c>
      <c r="D26" s="99">
        <v>0</v>
      </c>
      <c r="E26" s="99">
        <v>0</v>
      </c>
      <c r="F26" s="99">
        <v>0</v>
      </c>
      <c r="G26" s="193">
        <f t="shared" si="0"/>
        <v>0</v>
      </c>
    </row>
    <row r="27" spans="2:7" ht="19.7" customHeight="1">
      <c r="B27" s="191" t="s">
        <v>74</v>
      </c>
      <c r="C27" s="99">
        <v>2</v>
      </c>
      <c r="D27" s="99">
        <v>0</v>
      </c>
      <c r="E27" s="99">
        <v>0</v>
      </c>
      <c r="F27" s="99">
        <v>0</v>
      </c>
      <c r="G27" s="193">
        <f t="shared" si="0"/>
        <v>2</v>
      </c>
    </row>
    <row r="28" spans="2:7" ht="19.7" customHeight="1">
      <c r="B28" s="191" t="s">
        <v>75</v>
      </c>
      <c r="C28" s="99">
        <v>1</v>
      </c>
      <c r="D28" s="99">
        <v>0</v>
      </c>
      <c r="E28" s="99">
        <v>0</v>
      </c>
      <c r="F28" s="99">
        <v>0</v>
      </c>
      <c r="G28" s="193">
        <f t="shared" si="0"/>
        <v>1</v>
      </c>
    </row>
    <row r="29" spans="2:7" ht="12" customHeight="1" thickBot="1">
      <c r="B29" s="100"/>
      <c r="C29" s="101"/>
      <c r="D29" s="101"/>
      <c r="E29" s="101"/>
      <c r="F29" s="101"/>
      <c r="G29" s="101"/>
    </row>
    <row r="30" spans="2:7" ht="30" customHeight="1" thickBot="1">
      <c r="B30" s="194" t="s">
        <v>118</v>
      </c>
      <c r="C30" s="257">
        <f>SUM(C13:C29)</f>
        <v>415</v>
      </c>
      <c r="D30" s="257">
        <f>SUM(D13:D29)</f>
        <v>11</v>
      </c>
      <c r="E30" s="257">
        <f>SUM(E13:E29)</f>
        <v>4</v>
      </c>
      <c r="F30" s="257">
        <f>SUM(F13:F29)</f>
        <v>1</v>
      </c>
      <c r="G30" s="258">
        <f>SUM(C30:F30)</f>
        <v>431</v>
      </c>
    </row>
    <row r="31" spans="2:7" ht="10.5" customHeight="1">
      <c r="B31" s="102"/>
      <c r="C31" s="103"/>
      <c r="D31" s="103"/>
      <c r="E31" s="103"/>
      <c r="F31" s="103"/>
      <c r="G31" s="103"/>
    </row>
    <row r="32" spans="2:7" ht="21.2" customHeight="1">
      <c r="B32" s="191" t="s">
        <v>76</v>
      </c>
      <c r="C32" s="99">
        <v>2</v>
      </c>
      <c r="D32" s="99">
        <v>0</v>
      </c>
      <c r="E32" s="99">
        <v>0</v>
      </c>
      <c r="F32" s="99">
        <v>0</v>
      </c>
      <c r="G32" s="193">
        <f>Tabla12[[#This Row],[CAIDA DE PERSONA]]+Tabla12[[#This Row],[VOLCADURAS]]+Tabla12[[#This Row],[ATROPELLOS]]+Tabla12[[#This Row],[CHOQUES]]</f>
        <v>2</v>
      </c>
    </row>
    <row r="33" spans="2:10" ht="21.2" customHeight="1">
      <c r="B33" s="191" t="s">
        <v>77</v>
      </c>
      <c r="C33" s="99">
        <v>2</v>
      </c>
      <c r="D33" s="99">
        <v>0</v>
      </c>
      <c r="E33" s="104">
        <v>0</v>
      </c>
      <c r="F33" s="99">
        <v>0</v>
      </c>
      <c r="G33" s="193">
        <f>Tabla12[[#This Row],[CAIDA DE PERSONA]]+Tabla12[[#This Row],[VOLCADURAS]]+Tabla12[[#This Row],[ATROPELLOS]]+Tabla12[[#This Row],[CHOQUES]]</f>
        <v>2</v>
      </c>
      <c r="J33" s="19"/>
    </row>
    <row r="34" spans="2:10" ht="21.2" customHeight="1">
      <c r="B34" s="191" t="s">
        <v>78</v>
      </c>
      <c r="C34" s="99">
        <v>2</v>
      </c>
      <c r="D34" s="99">
        <v>0</v>
      </c>
      <c r="E34" s="104">
        <v>0</v>
      </c>
      <c r="F34" s="99">
        <v>0</v>
      </c>
      <c r="G34" s="193">
        <f>Tabla12[[#This Row],[CAIDA DE PERSONA]]+Tabla12[[#This Row],[VOLCADURAS]]+Tabla12[[#This Row],[ATROPELLOS]]+Tabla12[[#This Row],[CHOQUES]]</f>
        <v>2</v>
      </c>
      <c r="J34" s="19"/>
    </row>
    <row r="35" spans="2:10" ht="21.2" customHeight="1">
      <c r="B35" s="191" t="s">
        <v>79</v>
      </c>
      <c r="C35" s="99">
        <v>1</v>
      </c>
      <c r="D35" s="99">
        <v>0</v>
      </c>
      <c r="E35" s="99">
        <v>0</v>
      </c>
      <c r="F35" s="99">
        <v>0</v>
      </c>
      <c r="G35" s="193">
        <f>Tabla12[[#This Row],[CAIDA DE PERSONA]]+Tabla12[[#This Row],[VOLCADURAS]]+Tabla12[[#This Row],[ATROPELLOS]]+Tabla12[[#This Row],[CHOQUES]]</f>
        <v>1</v>
      </c>
      <c r="J35" s="19"/>
    </row>
    <row r="36" spans="2:10" ht="17.25" customHeight="1" thickBot="1">
      <c r="B36" s="100"/>
      <c r="C36" s="101"/>
      <c r="D36" s="101"/>
      <c r="E36" s="101"/>
      <c r="F36" s="101"/>
      <c r="G36" s="101"/>
      <c r="J36" s="24"/>
    </row>
    <row r="37" spans="2:10" ht="29.25" customHeight="1" thickBot="1">
      <c r="B37" s="194" t="s">
        <v>80</v>
      </c>
      <c r="C37" s="257">
        <f>SUM(C32:C36)</f>
        <v>7</v>
      </c>
      <c r="D37" s="257">
        <f>SUM(D32:D36)</f>
        <v>0</v>
      </c>
      <c r="E37" s="257">
        <f>SUM(E32:E36)</f>
        <v>0</v>
      </c>
      <c r="F37" s="257">
        <f>SUM(F32:F36)</f>
        <v>0</v>
      </c>
      <c r="G37" s="258">
        <f>SUM(C37:F37)</f>
        <v>7</v>
      </c>
    </row>
    <row r="38" spans="2:10" ht="18.75" customHeight="1" thickBot="1">
      <c r="B38" s="195"/>
      <c r="C38" s="196"/>
      <c r="D38" s="196"/>
      <c r="E38" s="196"/>
      <c r="F38" s="196"/>
      <c r="G38" s="196"/>
    </row>
    <row r="39" spans="2:10" ht="25.5" customHeight="1">
      <c r="B39" s="197" t="s">
        <v>5</v>
      </c>
      <c r="C39" s="259">
        <f>C37+C30</f>
        <v>422</v>
      </c>
      <c r="D39" s="259">
        <f t="shared" ref="D39:G39" si="1">D37+D30</f>
        <v>11</v>
      </c>
      <c r="E39" s="259">
        <f t="shared" si="1"/>
        <v>4</v>
      </c>
      <c r="F39" s="259">
        <f t="shared" si="1"/>
        <v>1</v>
      </c>
      <c r="G39" s="260">
        <f t="shared" si="1"/>
        <v>438</v>
      </c>
    </row>
    <row r="40" spans="2:10" ht="18.75" customHeight="1">
      <c r="C40" s="20"/>
      <c r="D40" s="19"/>
      <c r="E40" s="19"/>
      <c r="F40" s="19"/>
      <c r="G40" s="19"/>
      <c r="H40" s="19"/>
    </row>
    <row r="41" spans="2:10" ht="30.95" customHeight="1"/>
    <row r="42" spans="2:10" ht="30.95" customHeight="1"/>
    <row r="43" spans="2:10" ht="30.95" customHeight="1"/>
    <row r="44" spans="2:10" ht="30.95" customHeight="1">
      <c r="C44" s="22"/>
      <c r="D44" s="363" t="s">
        <v>121</v>
      </c>
      <c r="E44" s="363"/>
      <c r="F44" s="363"/>
      <c r="G44" s="363"/>
      <c r="H44" s="22"/>
    </row>
    <row r="45" spans="2:10" ht="30.95" customHeight="1">
      <c r="C45" s="16"/>
      <c r="D45" s="363"/>
      <c r="E45" s="363"/>
      <c r="F45" s="363"/>
      <c r="G45" s="363"/>
      <c r="H45" s="16"/>
    </row>
    <row r="46" spans="2:10" ht="30.95" customHeight="1">
      <c r="C46" s="7"/>
      <c r="D46" s="7"/>
      <c r="E46" s="7"/>
      <c r="F46" s="7"/>
      <c r="G46" s="7"/>
      <c r="H46" s="7"/>
    </row>
    <row r="47" spans="2:10" ht="30.95" customHeight="1">
      <c r="C47" s="20"/>
      <c r="D47" s="19"/>
      <c r="E47" s="19"/>
      <c r="F47" s="19"/>
      <c r="G47" s="19"/>
      <c r="H47" s="19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3"/>
      <c r="D52" s="18"/>
      <c r="E52" s="18"/>
      <c r="F52" s="18"/>
      <c r="G52" s="18"/>
      <c r="H52" s="18"/>
    </row>
    <row r="53" spans="3:8" ht="30.95" customHeight="1">
      <c r="C53" s="20"/>
      <c r="D53" s="19"/>
      <c r="E53" s="19"/>
      <c r="F53" s="19"/>
      <c r="G53" s="19"/>
      <c r="H53" s="19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1"/>
      <c r="D55" s="19"/>
      <c r="E55" s="19"/>
      <c r="F55" s="19"/>
      <c r="G55" s="19"/>
      <c r="H55" s="19"/>
    </row>
  </sheetData>
  <mergeCells count="1">
    <mergeCell ref="D44:G45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3"/>
  <sheetViews>
    <sheetView showGridLines="0" view="pageLayout" zoomScaleNormal="100" workbookViewId="0">
      <selection activeCell="C27" sqref="C27"/>
    </sheetView>
  </sheetViews>
  <sheetFormatPr baseColWidth="10" defaultRowHeight="12.75"/>
  <cols>
    <col min="1" max="1" width="22.5703125" style="15" customWidth="1"/>
    <col min="2" max="2" width="14.85546875" style="15" customWidth="1"/>
    <col min="3" max="3" width="18.85546875" style="15" customWidth="1"/>
    <col min="4" max="4" width="19.42578125" style="15" customWidth="1"/>
    <col min="5" max="5" width="19.140625" style="15" customWidth="1"/>
    <col min="6" max="6" width="15.5703125" style="15" customWidth="1"/>
    <col min="7" max="256" width="11.42578125" style="15"/>
    <col min="257" max="257" width="22.5703125" style="15" customWidth="1"/>
    <col min="258" max="258" width="14.7109375" style="15" customWidth="1"/>
    <col min="259" max="259" width="17.140625" style="15" customWidth="1"/>
    <col min="260" max="260" width="18.42578125" style="15" customWidth="1"/>
    <col min="261" max="261" width="15.42578125" style="15" customWidth="1"/>
    <col min="262" max="262" width="15.5703125" style="15" customWidth="1"/>
    <col min="263" max="512" width="11.42578125" style="15"/>
    <col min="513" max="513" width="22.5703125" style="15" customWidth="1"/>
    <col min="514" max="514" width="14.7109375" style="15" customWidth="1"/>
    <col min="515" max="515" width="17.140625" style="15" customWidth="1"/>
    <col min="516" max="516" width="18.42578125" style="15" customWidth="1"/>
    <col min="517" max="517" width="15.42578125" style="15" customWidth="1"/>
    <col min="518" max="518" width="15.5703125" style="15" customWidth="1"/>
    <col min="519" max="768" width="11.42578125" style="15"/>
    <col min="769" max="769" width="22.5703125" style="15" customWidth="1"/>
    <col min="770" max="770" width="14.7109375" style="15" customWidth="1"/>
    <col min="771" max="771" width="17.140625" style="15" customWidth="1"/>
    <col min="772" max="772" width="18.42578125" style="15" customWidth="1"/>
    <col min="773" max="773" width="15.42578125" style="15" customWidth="1"/>
    <col min="774" max="774" width="15.5703125" style="15" customWidth="1"/>
    <col min="775" max="1024" width="11.42578125" style="15"/>
    <col min="1025" max="1025" width="22.5703125" style="15" customWidth="1"/>
    <col min="1026" max="1026" width="14.7109375" style="15" customWidth="1"/>
    <col min="1027" max="1027" width="17.140625" style="15" customWidth="1"/>
    <col min="1028" max="1028" width="18.42578125" style="15" customWidth="1"/>
    <col min="1029" max="1029" width="15.42578125" style="15" customWidth="1"/>
    <col min="1030" max="1030" width="15.5703125" style="15" customWidth="1"/>
    <col min="1031" max="1280" width="11.42578125" style="15"/>
    <col min="1281" max="1281" width="22.5703125" style="15" customWidth="1"/>
    <col min="1282" max="1282" width="14.7109375" style="15" customWidth="1"/>
    <col min="1283" max="1283" width="17.140625" style="15" customWidth="1"/>
    <col min="1284" max="1284" width="18.42578125" style="15" customWidth="1"/>
    <col min="1285" max="1285" width="15.42578125" style="15" customWidth="1"/>
    <col min="1286" max="1286" width="15.5703125" style="15" customWidth="1"/>
    <col min="1287" max="1536" width="11.42578125" style="15"/>
    <col min="1537" max="1537" width="22.5703125" style="15" customWidth="1"/>
    <col min="1538" max="1538" width="14.7109375" style="15" customWidth="1"/>
    <col min="1539" max="1539" width="17.140625" style="15" customWidth="1"/>
    <col min="1540" max="1540" width="18.42578125" style="15" customWidth="1"/>
    <col min="1541" max="1541" width="15.42578125" style="15" customWidth="1"/>
    <col min="1542" max="1542" width="15.5703125" style="15" customWidth="1"/>
    <col min="1543" max="1792" width="11.42578125" style="15"/>
    <col min="1793" max="1793" width="22.5703125" style="15" customWidth="1"/>
    <col min="1794" max="1794" width="14.7109375" style="15" customWidth="1"/>
    <col min="1795" max="1795" width="17.140625" style="15" customWidth="1"/>
    <col min="1796" max="1796" width="18.42578125" style="15" customWidth="1"/>
    <col min="1797" max="1797" width="15.42578125" style="15" customWidth="1"/>
    <col min="1798" max="1798" width="15.5703125" style="15" customWidth="1"/>
    <col min="1799" max="2048" width="11.42578125" style="15"/>
    <col min="2049" max="2049" width="22.5703125" style="15" customWidth="1"/>
    <col min="2050" max="2050" width="14.7109375" style="15" customWidth="1"/>
    <col min="2051" max="2051" width="17.140625" style="15" customWidth="1"/>
    <col min="2052" max="2052" width="18.42578125" style="15" customWidth="1"/>
    <col min="2053" max="2053" width="15.42578125" style="15" customWidth="1"/>
    <col min="2054" max="2054" width="15.5703125" style="15" customWidth="1"/>
    <col min="2055" max="2304" width="11.42578125" style="15"/>
    <col min="2305" max="2305" width="22.5703125" style="15" customWidth="1"/>
    <col min="2306" max="2306" width="14.7109375" style="15" customWidth="1"/>
    <col min="2307" max="2307" width="17.140625" style="15" customWidth="1"/>
    <col min="2308" max="2308" width="18.42578125" style="15" customWidth="1"/>
    <col min="2309" max="2309" width="15.42578125" style="15" customWidth="1"/>
    <col min="2310" max="2310" width="15.5703125" style="15" customWidth="1"/>
    <col min="2311" max="2560" width="11.42578125" style="15"/>
    <col min="2561" max="2561" width="22.5703125" style="15" customWidth="1"/>
    <col min="2562" max="2562" width="14.7109375" style="15" customWidth="1"/>
    <col min="2563" max="2563" width="17.140625" style="15" customWidth="1"/>
    <col min="2564" max="2564" width="18.42578125" style="15" customWidth="1"/>
    <col min="2565" max="2565" width="15.42578125" style="15" customWidth="1"/>
    <col min="2566" max="2566" width="15.5703125" style="15" customWidth="1"/>
    <col min="2567" max="2816" width="11.42578125" style="15"/>
    <col min="2817" max="2817" width="22.5703125" style="15" customWidth="1"/>
    <col min="2818" max="2818" width="14.7109375" style="15" customWidth="1"/>
    <col min="2819" max="2819" width="17.140625" style="15" customWidth="1"/>
    <col min="2820" max="2820" width="18.42578125" style="15" customWidth="1"/>
    <col min="2821" max="2821" width="15.42578125" style="15" customWidth="1"/>
    <col min="2822" max="2822" width="15.5703125" style="15" customWidth="1"/>
    <col min="2823" max="3072" width="11.42578125" style="15"/>
    <col min="3073" max="3073" width="22.5703125" style="15" customWidth="1"/>
    <col min="3074" max="3074" width="14.7109375" style="15" customWidth="1"/>
    <col min="3075" max="3075" width="17.140625" style="15" customWidth="1"/>
    <col min="3076" max="3076" width="18.42578125" style="15" customWidth="1"/>
    <col min="3077" max="3077" width="15.42578125" style="15" customWidth="1"/>
    <col min="3078" max="3078" width="15.5703125" style="15" customWidth="1"/>
    <col min="3079" max="3328" width="11.42578125" style="15"/>
    <col min="3329" max="3329" width="22.5703125" style="15" customWidth="1"/>
    <col min="3330" max="3330" width="14.7109375" style="15" customWidth="1"/>
    <col min="3331" max="3331" width="17.140625" style="15" customWidth="1"/>
    <col min="3332" max="3332" width="18.42578125" style="15" customWidth="1"/>
    <col min="3333" max="3333" width="15.42578125" style="15" customWidth="1"/>
    <col min="3334" max="3334" width="15.5703125" style="15" customWidth="1"/>
    <col min="3335" max="3584" width="11.42578125" style="15"/>
    <col min="3585" max="3585" width="22.5703125" style="15" customWidth="1"/>
    <col min="3586" max="3586" width="14.7109375" style="15" customWidth="1"/>
    <col min="3587" max="3587" width="17.140625" style="15" customWidth="1"/>
    <col min="3588" max="3588" width="18.42578125" style="15" customWidth="1"/>
    <col min="3589" max="3589" width="15.42578125" style="15" customWidth="1"/>
    <col min="3590" max="3590" width="15.5703125" style="15" customWidth="1"/>
    <col min="3591" max="3840" width="11.42578125" style="15"/>
    <col min="3841" max="3841" width="22.5703125" style="15" customWidth="1"/>
    <col min="3842" max="3842" width="14.7109375" style="15" customWidth="1"/>
    <col min="3843" max="3843" width="17.140625" style="15" customWidth="1"/>
    <col min="3844" max="3844" width="18.42578125" style="15" customWidth="1"/>
    <col min="3845" max="3845" width="15.42578125" style="15" customWidth="1"/>
    <col min="3846" max="3846" width="15.5703125" style="15" customWidth="1"/>
    <col min="3847" max="4096" width="11.42578125" style="15"/>
    <col min="4097" max="4097" width="22.5703125" style="15" customWidth="1"/>
    <col min="4098" max="4098" width="14.7109375" style="15" customWidth="1"/>
    <col min="4099" max="4099" width="17.140625" style="15" customWidth="1"/>
    <col min="4100" max="4100" width="18.42578125" style="15" customWidth="1"/>
    <col min="4101" max="4101" width="15.42578125" style="15" customWidth="1"/>
    <col min="4102" max="4102" width="15.5703125" style="15" customWidth="1"/>
    <col min="4103" max="4352" width="11.42578125" style="15"/>
    <col min="4353" max="4353" width="22.5703125" style="15" customWidth="1"/>
    <col min="4354" max="4354" width="14.7109375" style="15" customWidth="1"/>
    <col min="4355" max="4355" width="17.140625" style="15" customWidth="1"/>
    <col min="4356" max="4356" width="18.42578125" style="15" customWidth="1"/>
    <col min="4357" max="4357" width="15.42578125" style="15" customWidth="1"/>
    <col min="4358" max="4358" width="15.5703125" style="15" customWidth="1"/>
    <col min="4359" max="4608" width="11.42578125" style="15"/>
    <col min="4609" max="4609" width="22.5703125" style="15" customWidth="1"/>
    <col min="4610" max="4610" width="14.7109375" style="15" customWidth="1"/>
    <col min="4611" max="4611" width="17.140625" style="15" customWidth="1"/>
    <col min="4612" max="4612" width="18.42578125" style="15" customWidth="1"/>
    <col min="4613" max="4613" width="15.42578125" style="15" customWidth="1"/>
    <col min="4614" max="4614" width="15.5703125" style="15" customWidth="1"/>
    <col min="4615" max="4864" width="11.42578125" style="15"/>
    <col min="4865" max="4865" width="22.5703125" style="15" customWidth="1"/>
    <col min="4866" max="4866" width="14.7109375" style="15" customWidth="1"/>
    <col min="4867" max="4867" width="17.140625" style="15" customWidth="1"/>
    <col min="4868" max="4868" width="18.42578125" style="15" customWidth="1"/>
    <col min="4869" max="4869" width="15.42578125" style="15" customWidth="1"/>
    <col min="4870" max="4870" width="15.5703125" style="15" customWidth="1"/>
    <col min="4871" max="5120" width="11.42578125" style="15"/>
    <col min="5121" max="5121" width="22.5703125" style="15" customWidth="1"/>
    <col min="5122" max="5122" width="14.7109375" style="15" customWidth="1"/>
    <col min="5123" max="5123" width="17.140625" style="15" customWidth="1"/>
    <col min="5124" max="5124" width="18.42578125" style="15" customWidth="1"/>
    <col min="5125" max="5125" width="15.42578125" style="15" customWidth="1"/>
    <col min="5126" max="5126" width="15.5703125" style="15" customWidth="1"/>
    <col min="5127" max="5376" width="11.42578125" style="15"/>
    <col min="5377" max="5377" width="22.5703125" style="15" customWidth="1"/>
    <col min="5378" max="5378" width="14.7109375" style="15" customWidth="1"/>
    <col min="5379" max="5379" width="17.140625" style="15" customWidth="1"/>
    <col min="5380" max="5380" width="18.42578125" style="15" customWidth="1"/>
    <col min="5381" max="5381" width="15.42578125" style="15" customWidth="1"/>
    <col min="5382" max="5382" width="15.5703125" style="15" customWidth="1"/>
    <col min="5383" max="5632" width="11.42578125" style="15"/>
    <col min="5633" max="5633" width="22.5703125" style="15" customWidth="1"/>
    <col min="5634" max="5634" width="14.7109375" style="15" customWidth="1"/>
    <col min="5635" max="5635" width="17.140625" style="15" customWidth="1"/>
    <col min="5636" max="5636" width="18.42578125" style="15" customWidth="1"/>
    <col min="5637" max="5637" width="15.42578125" style="15" customWidth="1"/>
    <col min="5638" max="5638" width="15.5703125" style="15" customWidth="1"/>
    <col min="5639" max="5888" width="11.42578125" style="15"/>
    <col min="5889" max="5889" width="22.5703125" style="15" customWidth="1"/>
    <col min="5890" max="5890" width="14.7109375" style="15" customWidth="1"/>
    <col min="5891" max="5891" width="17.140625" style="15" customWidth="1"/>
    <col min="5892" max="5892" width="18.42578125" style="15" customWidth="1"/>
    <col min="5893" max="5893" width="15.42578125" style="15" customWidth="1"/>
    <col min="5894" max="5894" width="15.5703125" style="15" customWidth="1"/>
    <col min="5895" max="6144" width="11.42578125" style="15"/>
    <col min="6145" max="6145" width="22.5703125" style="15" customWidth="1"/>
    <col min="6146" max="6146" width="14.7109375" style="15" customWidth="1"/>
    <col min="6147" max="6147" width="17.140625" style="15" customWidth="1"/>
    <col min="6148" max="6148" width="18.42578125" style="15" customWidth="1"/>
    <col min="6149" max="6149" width="15.42578125" style="15" customWidth="1"/>
    <col min="6150" max="6150" width="15.5703125" style="15" customWidth="1"/>
    <col min="6151" max="6400" width="11.42578125" style="15"/>
    <col min="6401" max="6401" width="22.5703125" style="15" customWidth="1"/>
    <col min="6402" max="6402" width="14.7109375" style="15" customWidth="1"/>
    <col min="6403" max="6403" width="17.140625" style="15" customWidth="1"/>
    <col min="6404" max="6404" width="18.42578125" style="15" customWidth="1"/>
    <col min="6405" max="6405" width="15.42578125" style="15" customWidth="1"/>
    <col min="6406" max="6406" width="15.5703125" style="15" customWidth="1"/>
    <col min="6407" max="6656" width="11.42578125" style="15"/>
    <col min="6657" max="6657" width="22.5703125" style="15" customWidth="1"/>
    <col min="6658" max="6658" width="14.7109375" style="15" customWidth="1"/>
    <col min="6659" max="6659" width="17.140625" style="15" customWidth="1"/>
    <col min="6660" max="6660" width="18.42578125" style="15" customWidth="1"/>
    <col min="6661" max="6661" width="15.42578125" style="15" customWidth="1"/>
    <col min="6662" max="6662" width="15.5703125" style="15" customWidth="1"/>
    <col min="6663" max="6912" width="11.42578125" style="15"/>
    <col min="6913" max="6913" width="22.5703125" style="15" customWidth="1"/>
    <col min="6914" max="6914" width="14.7109375" style="15" customWidth="1"/>
    <col min="6915" max="6915" width="17.140625" style="15" customWidth="1"/>
    <col min="6916" max="6916" width="18.42578125" style="15" customWidth="1"/>
    <col min="6917" max="6917" width="15.42578125" style="15" customWidth="1"/>
    <col min="6918" max="6918" width="15.5703125" style="15" customWidth="1"/>
    <col min="6919" max="7168" width="11.42578125" style="15"/>
    <col min="7169" max="7169" width="22.5703125" style="15" customWidth="1"/>
    <col min="7170" max="7170" width="14.7109375" style="15" customWidth="1"/>
    <col min="7171" max="7171" width="17.140625" style="15" customWidth="1"/>
    <col min="7172" max="7172" width="18.42578125" style="15" customWidth="1"/>
    <col min="7173" max="7173" width="15.42578125" style="15" customWidth="1"/>
    <col min="7174" max="7174" width="15.5703125" style="15" customWidth="1"/>
    <col min="7175" max="7424" width="11.42578125" style="15"/>
    <col min="7425" max="7425" width="22.5703125" style="15" customWidth="1"/>
    <col min="7426" max="7426" width="14.7109375" style="15" customWidth="1"/>
    <col min="7427" max="7427" width="17.140625" style="15" customWidth="1"/>
    <col min="7428" max="7428" width="18.42578125" style="15" customWidth="1"/>
    <col min="7429" max="7429" width="15.42578125" style="15" customWidth="1"/>
    <col min="7430" max="7430" width="15.5703125" style="15" customWidth="1"/>
    <col min="7431" max="7680" width="11.42578125" style="15"/>
    <col min="7681" max="7681" width="22.5703125" style="15" customWidth="1"/>
    <col min="7682" max="7682" width="14.7109375" style="15" customWidth="1"/>
    <col min="7683" max="7683" width="17.140625" style="15" customWidth="1"/>
    <col min="7684" max="7684" width="18.42578125" style="15" customWidth="1"/>
    <col min="7685" max="7685" width="15.42578125" style="15" customWidth="1"/>
    <col min="7686" max="7686" width="15.5703125" style="15" customWidth="1"/>
    <col min="7687" max="7936" width="11.42578125" style="15"/>
    <col min="7937" max="7937" width="22.5703125" style="15" customWidth="1"/>
    <col min="7938" max="7938" width="14.7109375" style="15" customWidth="1"/>
    <col min="7939" max="7939" width="17.140625" style="15" customWidth="1"/>
    <col min="7940" max="7940" width="18.42578125" style="15" customWidth="1"/>
    <col min="7941" max="7941" width="15.42578125" style="15" customWidth="1"/>
    <col min="7942" max="7942" width="15.5703125" style="15" customWidth="1"/>
    <col min="7943" max="8192" width="11.42578125" style="15"/>
    <col min="8193" max="8193" width="22.5703125" style="15" customWidth="1"/>
    <col min="8194" max="8194" width="14.7109375" style="15" customWidth="1"/>
    <col min="8195" max="8195" width="17.140625" style="15" customWidth="1"/>
    <col min="8196" max="8196" width="18.42578125" style="15" customWidth="1"/>
    <col min="8197" max="8197" width="15.42578125" style="15" customWidth="1"/>
    <col min="8198" max="8198" width="15.5703125" style="15" customWidth="1"/>
    <col min="8199" max="8448" width="11.42578125" style="15"/>
    <col min="8449" max="8449" width="22.5703125" style="15" customWidth="1"/>
    <col min="8450" max="8450" width="14.7109375" style="15" customWidth="1"/>
    <col min="8451" max="8451" width="17.140625" style="15" customWidth="1"/>
    <col min="8452" max="8452" width="18.42578125" style="15" customWidth="1"/>
    <col min="8453" max="8453" width="15.42578125" style="15" customWidth="1"/>
    <col min="8454" max="8454" width="15.5703125" style="15" customWidth="1"/>
    <col min="8455" max="8704" width="11.42578125" style="15"/>
    <col min="8705" max="8705" width="22.5703125" style="15" customWidth="1"/>
    <col min="8706" max="8706" width="14.7109375" style="15" customWidth="1"/>
    <col min="8707" max="8707" width="17.140625" style="15" customWidth="1"/>
    <col min="8708" max="8708" width="18.42578125" style="15" customWidth="1"/>
    <col min="8709" max="8709" width="15.42578125" style="15" customWidth="1"/>
    <col min="8710" max="8710" width="15.5703125" style="15" customWidth="1"/>
    <col min="8711" max="8960" width="11.42578125" style="15"/>
    <col min="8961" max="8961" width="22.5703125" style="15" customWidth="1"/>
    <col min="8962" max="8962" width="14.7109375" style="15" customWidth="1"/>
    <col min="8963" max="8963" width="17.140625" style="15" customWidth="1"/>
    <col min="8964" max="8964" width="18.42578125" style="15" customWidth="1"/>
    <col min="8965" max="8965" width="15.42578125" style="15" customWidth="1"/>
    <col min="8966" max="8966" width="15.5703125" style="15" customWidth="1"/>
    <col min="8967" max="9216" width="11.42578125" style="15"/>
    <col min="9217" max="9217" width="22.5703125" style="15" customWidth="1"/>
    <col min="9218" max="9218" width="14.7109375" style="15" customWidth="1"/>
    <col min="9219" max="9219" width="17.140625" style="15" customWidth="1"/>
    <col min="9220" max="9220" width="18.42578125" style="15" customWidth="1"/>
    <col min="9221" max="9221" width="15.42578125" style="15" customWidth="1"/>
    <col min="9222" max="9222" width="15.5703125" style="15" customWidth="1"/>
    <col min="9223" max="9472" width="11.42578125" style="15"/>
    <col min="9473" max="9473" width="22.5703125" style="15" customWidth="1"/>
    <col min="9474" max="9474" width="14.7109375" style="15" customWidth="1"/>
    <col min="9475" max="9475" width="17.140625" style="15" customWidth="1"/>
    <col min="9476" max="9476" width="18.42578125" style="15" customWidth="1"/>
    <col min="9477" max="9477" width="15.42578125" style="15" customWidth="1"/>
    <col min="9478" max="9478" width="15.5703125" style="15" customWidth="1"/>
    <col min="9479" max="9728" width="11.42578125" style="15"/>
    <col min="9729" max="9729" width="22.5703125" style="15" customWidth="1"/>
    <col min="9730" max="9730" width="14.7109375" style="15" customWidth="1"/>
    <col min="9731" max="9731" width="17.140625" style="15" customWidth="1"/>
    <col min="9732" max="9732" width="18.42578125" style="15" customWidth="1"/>
    <col min="9733" max="9733" width="15.42578125" style="15" customWidth="1"/>
    <col min="9734" max="9734" width="15.5703125" style="15" customWidth="1"/>
    <col min="9735" max="9984" width="11.42578125" style="15"/>
    <col min="9985" max="9985" width="22.5703125" style="15" customWidth="1"/>
    <col min="9986" max="9986" width="14.7109375" style="15" customWidth="1"/>
    <col min="9987" max="9987" width="17.140625" style="15" customWidth="1"/>
    <col min="9988" max="9988" width="18.42578125" style="15" customWidth="1"/>
    <col min="9989" max="9989" width="15.42578125" style="15" customWidth="1"/>
    <col min="9990" max="9990" width="15.5703125" style="15" customWidth="1"/>
    <col min="9991" max="10240" width="11.42578125" style="15"/>
    <col min="10241" max="10241" width="22.5703125" style="15" customWidth="1"/>
    <col min="10242" max="10242" width="14.7109375" style="15" customWidth="1"/>
    <col min="10243" max="10243" width="17.140625" style="15" customWidth="1"/>
    <col min="10244" max="10244" width="18.42578125" style="15" customWidth="1"/>
    <col min="10245" max="10245" width="15.42578125" style="15" customWidth="1"/>
    <col min="10246" max="10246" width="15.5703125" style="15" customWidth="1"/>
    <col min="10247" max="10496" width="11.42578125" style="15"/>
    <col min="10497" max="10497" width="22.5703125" style="15" customWidth="1"/>
    <col min="10498" max="10498" width="14.7109375" style="15" customWidth="1"/>
    <col min="10499" max="10499" width="17.140625" style="15" customWidth="1"/>
    <col min="10500" max="10500" width="18.42578125" style="15" customWidth="1"/>
    <col min="10501" max="10501" width="15.42578125" style="15" customWidth="1"/>
    <col min="10502" max="10502" width="15.5703125" style="15" customWidth="1"/>
    <col min="10503" max="10752" width="11.42578125" style="15"/>
    <col min="10753" max="10753" width="22.5703125" style="15" customWidth="1"/>
    <col min="10754" max="10754" width="14.7109375" style="15" customWidth="1"/>
    <col min="10755" max="10755" width="17.140625" style="15" customWidth="1"/>
    <col min="10756" max="10756" width="18.42578125" style="15" customWidth="1"/>
    <col min="10757" max="10757" width="15.42578125" style="15" customWidth="1"/>
    <col min="10758" max="10758" width="15.5703125" style="15" customWidth="1"/>
    <col min="10759" max="11008" width="11.42578125" style="15"/>
    <col min="11009" max="11009" width="22.5703125" style="15" customWidth="1"/>
    <col min="11010" max="11010" width="14.7109375" style="15" customWidth="1"/>
    <col min="11011" max="11011" width="17.140625" style="15" customWidth="1"/>
    <col min="11012" max="11012" width="18.42578125" style="15" customWidth="1"/>
    <col min="11013" max="11013" width="15.42578125" style="15" customWidth="1"/>
    <col min="11014" max="11014" width="15.5703125" style="15" customWidth="1"/>
    <col min="11015" max="11264" width="11.42578125" style="15"/>
    <col min="11265" max="11265" width="22.5703125" style="15" customWidth="1"/>
    <col min="11266" max="11266" width="14.7109375" style="15" customWidth="1"/>
    <col min="11267" max="11267" width="17.140625" style="15" customWidth="1"/>
    <col min="11268" max="11268" width="18.42578125" style="15" customWidth="1"/>
    <col min="11269" max="11269" width="15.42578125" style="15" customWidth="1"/>
    <col min="11270" max="11270" width="15.5703125" style="15" customWidth="1"/>
    <col min="11271" max="11520" width="11.42578125" style="15"/>
    <col min="11521" max="11521" width="22.5703125" style="15" customWidth="1"/>
    <col min="11522" max="11522" width="14.7109375" style="15" customWidth="1"/>
    <col min="11523" max="11523" width="17.140625" style="15" customWidth="1"/>
    <col min="11524" max="11524" width="18.42578125" style="15" customWidth="1"/>
    <col min="11525" max="11525" width="15.42578125" style="15" customWidth="1"/>
    <col min="11526" max="11526" width="15.5703125" style="15" customWidth="1"/>
    <col min="11527" max="11776" width="11.42578125" style="15"/>
    <col min="11777" max="11777" width="22.5703125" style="15" customWidth="1"/>
    <col min="11778" max="11778" width="14.7109375" style="15" customWidth="1"/>
    <col min="11779" max="11779" width="17.140625" style="15" customWidth="1"/>
    <col min="11780" max="11780" width="18.42578125" style="15" customWidth="1"/>
    <col min="11781" max="11781" width="15.42578125" style="15" customWidth="1"/>
    <col min="11782" max="11782" width="15.5703125" style="15" customWidth="1"/>
    <col min="11783" max="12032" width="11.42578125" style="15"/>
    <col min="12033" max="12033" width="22.5703125" style="15" customWidth="1"/>
    <col min="12034" max="12034" width="14.7109375" style="15" customWidth="1"/>
    <col min="12035" max="12035" width="17.140625" style="15" customWidth="1"/>
    <col min="12036" max="12036" width="18.42578125" style="15" customWidth="1"/>
    <col min="12037" max="12037" width="15.42578125" style="15" customWidth="1"/>
    <col min="12038" max="12038" width="15.5703125" style="15" customWidth="1"/>
    <col min="12039" max="12288" width="11.42578125" style="15"/>
    <col min="12289" max="12289" width="22.5703125" style="15" customWidth="1"/>
    <col min="12290" max="12290" width="14.7109375" style="15" customWidth="1"/>
    <col min="12291" max="12291" width="17.140625" style="15" customWidth="1"/>
    <col min="12292" max="12292" width="18.42578125" style="15" customWidth="1"/>
    <col min="12293" max="12293" width="15.42578125" style="15" customWidth="1"/>
    <col min="12294" max="12294" width="15.5703125" style="15" customWidth="1"/>
    <col min="12295" max="12544" width="11.42578125" style="15"/>
    <col min="12545" max="12545" width="22.5703125" style="15" customWidth="1"/>
    <col min="12546" max="12546" width="14.7109375" style="15" customWidth="1"/>
    <col min="12547" max="12547" width="17.140625" style="15" customWidth="1"/>
    <col min="12548" max="12548" width="18.42578125" style="15" customWidth="1"/>
    <col min="12549" max="12549" width="15.42578125" style="15" customWidth="1"/>
    <col min="12550" max="12550" width="15.5703125" style="15" customWidth="1"/>
    <col min="12551" max="12800" width="11.42578125" style="15"/>
    <col min="12801" max="12801" width="22.5703125" style="15" customWidth="1"/>
    <col min="12802" max="12802" width="14.7109375" style="15" customWidth="1"/>
    <col min="12803" max="12803" width="17.140625" style="15" customWidth="1"/>
    <col min="12804" max="12804" width="18.42578125" style="15" customWidth="1"/>
    <col min="12805" max="12805" width="15.42578125" style="15" customWidth="1"/>
    <col min="12806" max="12806" width="15.5703125" style="15" customWidth="1"/>
    <col min="12807" max="13056" width="11.42578125" style="15"/>
    <col min="13057" max="13057" width="22.5703125" style="15" customWidth="1"/>
    <col min="13058" max="13058" width="14.7109375" style="15" customWidth="1"/>
    <col min="13059" max="13059" width="17.140625" style="15" customWidth="1"/>
    <col min="13060" max="13060" width="18.42578125" style="15" customWidth="1"/>
    <col min="13061" max="13061" width="15.42578125" style="15" customWidth="1"/>
    <col min="13062" max="13062" width="15.5703125" style="15" customWidth="1"/>
    <col min="13063" max="13312" width="11.42578125" style="15"/>
    <col min="13313" max="13313" width="22.5703125" style="15" customWidth="1"/>
    <col min="13314" max="13314" width="14.7109375" style="15" customWidth="1"/>
    <col min="13315" max="13315" width="17.140625" style="15" customWidth="1"/>
    <col min="13316" max="13316" width="18.42578125" style="15" customWidth="1"/>
    <col min="13317" max="13317" width="15.42578125" style="15" customWidth="1"/>
    <col min="13318" max="13318" width="15.5703125" style="15" customWidth="1"/>
    <col min="13319" max="13568" width="11.42578125" style="15"/>
    <col min="13569" max="13569" width="22.5703125" style="15" customWidth="1"/>
    <col min="13570" max="13570" width="14.7109375" style="15" customWidth="1"/>
    <col min="13571" max="13571" width="17.140625" style="15" customWidth="1"/>
    <col min="13572" max="13572" width="18.42578125" style="15" customWidth="1"/>
    <col min="13573" max="13573" width="15.42578125" style="15" customWidth="1"/>
    <col min="13574" max="13574" width="15.5703125" style="15" customWidth="1"/>
    <col min="13575" max="13824" width="11.42578125" style="15"/>
    <col min="13825" max="13825" width="22.5703125" style="15" customWidth="1"/>
    <col min="13826" max="13826" width="14.7109375" style="15" customWidth="1"/>
    <col min="13827" max="13827" width="17.140625" style="15" customWidth="1"/>
    <col min="13828" max="13828" width="18.42578125" style="15" customWidth="1"/>
    <col min="13829" max="13829" width="15.42578125" style="15" customWidth="1"/>
    <col min="13830" max="13830" width="15.5703125" style="15" customWidth="1"/>
    <col min="13831" max="14080" width="11.42578125" style="15"/>
    <col min="14081" max="14081" width="22.5703125" style="15" customWidth="1"/>
    <col min="14082" max="14082" width="14.7109375" style="15" customWidth="1"/>
    <col min="14083" max="14083" width="17.140625" style="15" customWidth="1"/>
    <col min="14084" max="14084" width="18.42578125" style="15" customWidth="1"/>
    <col min="14085" max="14085" width="15.42578125" style="15" customWidth="1"/>
    <col min="14086" max="14086" width="15.5703125" style="15" customWidth="1"/>
    <col min="14087" max="14336" width="11.42578125" style="15"/>
    <col min="14337" max="14337" width="22.5703125" style="15" customWidth="1"/>
    <col min="14338" max="14338" width="14.7109375" style="15" customWidth="1"/>
    <col min="14339" max="14339" width="17.140625" style="15" customWidth="1"/>
    <col min="14340" max="14340" width="18.42578125" style="15" customWidth="1"/>
    <col min="14341" max="14341" width="15.42578125" style="15" customWidth="1"/>
    <col min="14342" max="14342" width="15.5703125" style="15" customWidth="1"/>
    <col min="14343" max="14592" width="11.42578125" style="15"/>
    <col min="14593" max="14593" width="22.5703125" style="15" customWidth="1"/>
    <col min="14594" max="14594" width="14.7109375" style="15" customWidth="1"/>
    <col min="14595" max="14595" width="17.140625" style="15" customWidth="1"/>
    <col min="14596" max="14596" width="18.42578125" style="15" customWidth="1"/>
    <col min="14597" max="14597" width="15.42578125" style="15" customWidth="1"/>
    <col min="14598" max="14598" width="15.5703125" style="15" customWidth="1"/>
    <col min="14599" max="14848" width="11.42578125" style="15"/>
    <col min="14849" max="14849" width="22.5703125" style="15" customWidth="1"/>
    <col min="14850" max="14850" width="14.7109375" style="15" customWidth="1"/>
    <col min="14851" max="14851" width="17.140625" style="15" customWidth="1"/>
    <col min="14852" max="14852" width="18.42578125" style="15" customWidth="1"/>
    <col min="14853" max="14853" width="15.42578125" style="15" customWidth="1"/>
    <col min="14854" max="14854" width="15.5703125" style="15" customWidth="1"/>
    <col min="14855" max="15104" width="11.42578125" style="15"/>
    <col min="15105" max="15105" width="22.5703125" style="15" customWidth="1"/>
    <col min="15106" max="15106" width="14.7109375" style="15" customWidth="1"/>
    <col min="15107" max="15107" width="17.140625" style="15" customWidth="1"/>
    <col min="15108" max="15108" width="18.42578125" style="15" customWidth="1"/>
    <col min="15109" max="15109" width="15.42578125" style="15" customWidth="1"/>
    <col min="15110" max="15110" width="15.5703125" style="15" customWidth="1"/>
    <col min="15111" max="15360" width="11.42578125" style="15"/>
    <col min="15361" max="15361" width="22.5703125" style="15" customWidth="1"/>
    <col min="15362" max="15362" width="14.7109375" style="15" customWidth="1"/>
    <col min="15363" max="15363" width="17.140625" style="15" customWidth="1"/>
    <col min="15364" max="15364" width="18.42578125" style="15" customWidth="1"/>
    <col min="15365" max="15365" width="15.42578125" style="15" customWidth="1"/>
    <col min="15366" max="15366" width="15.5703125" style="15" customWidth="1"/>
    <col min="15367" max="15616" width="11.42578125" style="15"/>
    <col min="15617" max="15617" width="22.5703125" style="15" customWidth="1"/>
    <col min="15618" max="15618" width="14.7109375" style="15" customWidth="1"/>
    <col min="15619" max="15619" width="17.140625" style="15" customWidth="1"/>
    <col min="15620" max="15620" width="18.42578125" style="15" customWidth="1"/>
    <col min="15621" max="15621" width="15.42578125" style="15" customWidth="1"/>
    <col min="15622" max="15622" width="15.5703125" style="15" customWidth="1"/>
    <col min="15623" max="15872" width="11.42578125" style="15"/>
    <col min="15873" max="15873" width="22.5703125" style="15" customWidth="1"/>
    <col min="15874" max="15874" width="14.7109375" style="15" customWidth="1"/>
    <col min="15875" max="15875" width="17.140625" style="15" customWidth="1"/>
    <col min="15876" max="15876" width="18.42578125" style="15" customWidth="1"/>
    <col min="15877" max="15877" width="15.42578125" style="15" customWidth="1"/>
    <col min="15878" max="15878" width="15.5703125" style="15" customWidth="1"/>
    <col min="15879" max="16128" width="11.42578125" style="15"/>
    <col min="16129" max="16129" width="22.5703125" style="15" customWidth="1"/>
    <col min="16130" max="16130" width="14.7109375" style="15" customWidth="1"/>
    <col min="16131" max="16131" width="17.140625" style="15" customWidth="1"/>
    <col min="16132" max="16132" width="18.42578125" style="15" customWidth="1"/>
    <col min="16133" max="16133" width="15.42578125" style="15" customWidth="1"/>
    <col min="16134" max="16134" width="15.5703125" style="15" customWidth="1"/>
    <col min="16135" max="16384" width="11.42578125" style="15"/>
  </cols>
  <sheetData>
    <row r="1" spans="1:6" ht="18" customHeight="1"/>
    <row r="2" spans="1:6" ht="12.75" customHeight="1">
      <c r="A2" s="49"/>
      <c r="B2" s="49"/>
      <c r="C2" s="49"/>
      <c r="D2" s="49"/>
      <c r="E2" s="49"/>
      <c r="F2" s="50"/>
    </row>
    <row r="3" spans="1:6" ht="12.75" customHeight="1">
      <c r="A3" s="49"/>
      <c r="B3" s="49"/>
      <c r="C3" s="49"/>
      <c r="D3" s="49"/>
      <c r="E3" s="49"/>
      <c r="F3" s="50"/>
    </row>
    <row r="4" spans="1:6" ht="7.5" customHeight="1">
      <c r="A4" s="49"/>
      <c r="B4" s="49"/>
      <c r="C4" s="49"/>
      <c r="D4" s="49"/>
      <c r="E4" s="49"/>
      <c r="F4" s="50"/>
    </row>
    <row r="6" spans="1:6" ht="20.25" customHeight="1"/>
    <row r="7" spans="1:6" ht="16.5" customHeight="1"/>
    <row r="8" spans="1:6" ht="1.5" customHeight="1"/>
    <row r="9" spans="1:6" ht="8.25" hidden="1" customHeight="1"/>
    <row r="10" spans="1:6">
      <c r="A10" s="16"/>
      <c r="B10" s="16"/>
      <c r="C10" s="16"/>
      <c r="D10" s="16"/>
      <c r="E10" s="16"/>
      <c r="F10" s="16"/>
    </row>
    <row r="11" spans="1:6" ht="19.7" customHeight="1"/>
    <row r="12" spans="1:6" ht="19.7" customHeight="1"/>
    <row r="13" spans="1:6" ht="19.7" customHeight="1">
      <c r="A13" s="124"/>
      <c r="B13" s="124"/>
      <c r="C13" s="124"/>
      <c r="D13" s="124"/>
      <c r="E13" s="124"/>
      <c r="F13" s="124"/>
    </row>
    <row r="14" spans="1:6" ht="33" customHeight="1">
      <c r="A14" s="208" t="s">
        <v>32</v>
      </c>
      <c r="B14" s="208" t="s">
        <v>1</v>
      </c>
      <c r="C14" s="208" t="s">
        <v>2</v>
      </c>
      <c r="D14" s="208" t="s">
        <v>3</v>
      </c>
      <c r="E14" s="208" t="s">
        <v>33</v>
      </c>
      <c r="F14" s="209" t="s">
        <v>17</v>
      </c>
    </row>
    <row r="15" spans="1:6" ht="19.7" customHeight="1">
      <c r="A15" s="199" t="s">
        <v>34</v>
      </c>
      <c r="B15" s="205">
        <v>4</v>
      </c>
      <c r="C15" s="205">
        <v>0</v>
      </c>
      <c r="D15" s="205">
        <v>0</v>
      </c>
      <c r="E15" s="205">
        <v>0</v>
      </c>
      <c r="F15" s="200">
        <f t="shared" ref="F15:F38" si="0">SUM(B15:E15)</f>
        <v>4</v>
      </c>
    </row>
    <row r="16" spans="1:6" ht="19.7" customHeight="1">
      <c r="A16" s="199" t="s">
        <v>35</v>
      </c>
      <c r="B16" s="205">
        <v>5</v>
      </c>
      <c r="C16" s="205">
        <v>1</v>
      </c>
      <c r="D16" s="205">
        <v>0</v>
      </c>
      <c r="E16" s="205">
        <v>0</v>
      </c>
      <c r="F16" s="200">
        <f t="shared" si="0"/>
        <v>6</v>
      </c>
    </row>
    <row r="17" spans="1:6" ht="19.7" customHeight="1">
      <c r="A17" s="199" t="s">
        <v>36</v>
      </c>
      <c r="B17" s="205">
        <v>3</v>
      </c>
      <c r="C17" s="205">
        <v>0</v>
      </c>
      <c r="D17" s="205">
        <v>0</v>
      </c>
      <c r="E17" s="205">
        <v>0</v>
      </c>
      <c r="F17" s="200">
        <f t="shared" si="0"/>
        <v>3</v>
      </c>
    </row>
    <row r="18" spans="1:6" ht="19.7" customHeight="1">
      <c r="A18" s="199" t="s">
        <v>37</v>
      </c>
      <c r="B18" s="205">
        <v>1</v>
      </c>
      <c r="C18" s="205">
        <v>0</v>
      </c>
      <c r="D18" s="205">
        <v>0</v>
      </c>
      <c r="E18" s="205">
        <v>0</v>
      </c>
      <c r="F18" s="200">
        <f t="shared" si="0"/>
        <v>1</v>
      </c>
    </row>
    <row r="19" spans="1:6" ht="19.7" customHeight="1">
      <c r="A19" s="199" t="s">
        <v>38</v>
      </c>
      <c r="B19" s="205">
        <v>1</v>
      </c>
      <c r="C19" s="205">
        <v>0</v>
      </c>
      <c r="D19" s="205">
        <v>0</v>
      </c>
      <c r="E19" s="205">
        <v>0</v>
      </c>
      <c r="F19" s="200">
        <f t="shared" si="0"/>
        <v>1</v>
      </c>
    </row>
    <row r="20" spans="1:6" ht="19.7" customHeight="1">
      <c r="A20" s="199" t="s">
        <v>39</v>
      </c>
      <c r="B20" s="205">
        <v>0</v>
      </c>
      <c r="C20" s="205">
        <v>0</v>
      </c>
      <c r="D20" s="205">
        <v>0</v>
      </c>
      <c r="E20" s="205">
        <v>0</v>
      </c>
      <c r="F20" s="200">
        <f t="shared" si="0"/>
        <v>0</v>
      </c>
    </row>
    <row r="21" spans="1:6" ht="19.7" customHeight="1">
      <c r="A21" s="199" t="s">
        <v>40</v>
      </c>
      <c r="B21" s="205">
        <v>2</v>
      </c>
      <c r="C21" s="205">
        <v>0</v>
      </c>
      <c r="D21" s="205">
        <v>0</v>
      </c>
      <c r="E21" s="205">
        <v>0</v>
      </c>
      <c r="F21" s="200">
        <f t="shared" si="0"/>
        <v>2</v>
      </c>
    </row>
    <row r="22" spans="1:6" ht="19.7" customHeight="1">
      <c r="A22" s="199" t="s">
        <v>41</v>
      </c>
      <c r="B22" s="205">
        <v>10</v>
      </c>
      <c r="C22" s="205">
        <v>0</v>
      </c>
      <c r="D22" s="205">
        <v>0</v>
      </c>
      <c r="E22" s="205">
        <v>0</v>
      </c>
      <c r="F22" s="200">
        <f t="shared" si="0"/>
        <v>10</v>
      </c>
    </row>
    <row r="23" spans="1:6" ht="19.7" customHeight="1">
      <c r="A23" s="199" t="s">
        <v>42</v>
      </c>
      <c r="B23" s="205">
        <v>15</v>
      </c>
      <c r="C23" s="205">
        <v>1</v>
      </c>
      <c r="D23" s="205">
        <v>0</v>
      </c>
      <c r="E23" s="205">
        <v>0</v>
      </c>
      <c r="F23" s="200">
        <f t="shared" si="0"/>
        <v>16</v>
      </c>
    </row>
    <row r="24" spans="1:6" ht="19.7" customHeight="1">
      <c r="A24" s="199" t="s">
        <v>43</v>
      </c>
      <c r="B24" s="205">
        <v>19</v>
      </c>
      <c r="C24" s="205">
        <v>1</v>
      </c>
      <c r="D24" s="205">
        <v>0</v>
      </c>
      <c r="E24" s="205">
        <v>0</v>
      </c>
      <c r="F24" s="200">
        <f t="shared" si="0"/>
        <v>20</v>
      </c>
    </row>
    <row r="25" spans="1:6" ht="19.7" customHeight="1">
      <c r="A25" s="199" t="s">
        <v>44</v>
      </c>
      <c r="B25" s="205">
        <v>17</v>
      </c>
      <c r="C25" s="205">
        <v>1</v>
      </c>
      <c r="D25" s="205">
        <v>0</v>
      </c>
      <c r="E25" s="205">
        <v>0</v>
      </c>
      <c r="F25" s="192">
        <f t="shared" si="0"/>
        <v>18</v>
      </c>
    </row>
    <row r="26" spans="1:6" ht="19.7" customHeight="1">
      <c r="A26" s="199" t="s">
        <v>45</v>
      </c>
      <c r="B26" s="205">
        <v>16</v>
      </c>
      <c r="C26" s="205">
        <v>0</v>
      </c>
      <c r="D26" s="205">
        <v>1</v>
      </c>
      <c r="E26" s="205">
        <v>1</v>
      </c>
      <c r="F26" s="192">
        <f t="shared" si="0"/>
        <v>18</v>
      </c>
    </row>
    <row r="27" spans="1:6" ht="19.7" customHeight="1">
      <c r="A27" s="199" t="s">
        <v>46</v>
      </c>
      <c r="B27" s="205">
        <v>10</v>
      </c>
      <c r="C27" s="205">
        <v>0</v>
      </c>
      <c r="D27" s="205">
        <v>0</v>
      </c>
      <c r="E27" s="205">
        <v>0</v>
      </c>
      <c r="F27" s="192">
        <f t="shared" si="0"/>
        <v>10</v>
      </c>
    </row>
    <row r="28" spans="1:6" ht="19.7" customHeight="1">
      <c r="A28" s="199" t="s">
        <v>47</v>
      </c>
      <c r="B28" s="205">
        <v>17</v>
      </c>
      <c r="C28" s="205">
        <v>0</v>
      </c>
      <c r="D28" s="205">
        <v>1</v>
      </c>
      <c r="E28" s="205">
        <v>0</v>
      </c>
      <c r="F28" s="192">
        <f t="shared" si="0"/>
        <v>18</v>
      </c>
    </row>
    <row r="29" spans="1:6" ht="19.7" customHeight="1">
      <c r="A29" s="199" t="s">
        <v>48</v>
      </c>
      <c r="B29" s="205">
        <v>25</v>
      </c>
      <c r="C29" s="205">
        <v>2</v>
      </c>
      <c r="D29" s="205">
        <v>0</v>
      </c>
      <c r="E29" s="205">
        <v>0</v>
      </c>
      <c r="F29" s="192">
        <f t="shared" si="0"/>
        <v>27</v>
      </c>
    </row>
    <row r="30" spans="1:6" ht="19.7" customHeight="1">
      <c r="A30" s="199" t="s">
        <v>49</v>
      </c>
      <c r="B30" s="205">
        <v>21</v>
      </c>
      <c r="C30" s="205">
        <v>1</v>
      </c>
      <c r="D30" s="205">
        <v>1</v>
      </c>
      <c r="E30" s="205">
        <v>0</v>
      </c>
      <c r="F30" s="192">
        <f t="shared" si="0"/>
        <v>23</v>
      </c>
    </row>
    <row r="31" spans="1:6" ht="19.7" customHeight="1">
      <c r="A31" s="199" t="s">
        <v>50</v>
      </c>
      <c r="B31" s="205">
        <v>15</v>
      </c>
      <c r="C31" s="205">
        <v>0</v>
      </c>
      <c r="D31" s="205">
        <v>0</v>
      </c>
      <c r="E31" s="205">
        <v>0</v>
      </c>
      <c r="F31" s="192">
        <f t="shared" si="0"/>
        <v>15</v>
      </c>
    </row>
    <row r="32" spans="1:6" ht="19.7" customHeight="1">
      <c r="A32" s="199" t="s">
        <v>51</v>
      </c>
      <c r="B32" s="205">
        <v>20</v>
      </c>
      <c r="C32" s="205">
        <v>1</v>
      </c>
      <c r="D32" s="205">
        <v>0</v>
      </c>
      <c r="E32" s="205">
        <v>0</v>
      </c>
      <c r="F32" s="192">
        <f t="shared" si="0"/>
        <v>21</v>
      </c>
    </row>
    <row r="33" spans="1:6" ht="19.7" customHeight="1">
      <c r="A33" s="199" t="s">
        <v>52</v>
      </c>
      <c r="B33" s="205">
        <v>21</v>
      </c>
      <c r="C33" s="205">
        <v>1</v>
      </c>
      <c r="D33" s="205">
        <v>0</v>
      </c>
      <c r="E33" s="205">
        <v>0</v>
      </c>
      <c r="F33" s="192">
        <f t="shared" si="0"/>
        <v>22</v>
      </c>
    </row>
    <row r="34" spans="1:6" ht="19.7" customHeight="1">
      <c r="A34" s="199" t="s">
        <v>53</v>
      </c>
      <c r="B34" s="205">
        <v>9</v>
      </c>
      <c r="C34" s="205">
        <v>1</v>
      </c>
      <c r="D34" s="205">
        <v>0</v>
      </c>
      <c r="E34" s="205">
        <v>0</v>
      </c>
      <c r="F34" s="200">
        <f t="shared" si="0"/>
        <v>10</v>
      </c>
    </row>
    <row r="35" spans="1:6" ht="19.7" customHeight="1">
      <c r="A35" s="199" t="s">
        <v>54</v>
      </c>
      <c r="B35" s="205">
        <v>13</v>
      </c>
      <c r="C35" s="205">
        <v>1</v>
      </c>
      <c r="D35" s="205">
        <v>0</v>
      </c>
      <c r="E35" s="205">
        <v>0</v>
      </c>
      <c r="F35" s="200">
        <f t="shared" si="0"/>
        <v>14</v>
      </c>
    </row>
    <row r="36" spans="1:6" ht="19.7" customHeight="1">
      <c r="A36" s="199" t="s">
        <v>55</v>
      </c>
      <c r="B36" s="205">
        <v>6</v>
      </c>
      <c r="C36" s="205">
        <v>0</v>
      </c>
      <c r="D36" s="205">
        <v>0</v>
      </c>
      <c r="E36" s="205">
        <v>0</v>
      </c>
      <c r="F36" s="200">
        <f t="shared" si="0"/>
        <v>6</v>
      </c>
    </row>
    <row r="37" spans="1:6" s="26" customFormat="1" ht="19.7" customHeight="1">
      <c r="A37" s="199" t="s">
        <v>56</v>
      </c>
      <c r="B37" s="205">
        <v>5</v>
      </c>
      <c r="C37" s="205">
        <v>1</v>
      </c>
      <c r="D37" s="205">
        <v>0</v>
      </c>
      <c r="E37" s="205">
        <v>0</v>
      </c>
      <c r="F37" s="200">
        <f t="shared" si="0"/>
        <v>6</v>
      </c>
    </row>
    <row r="38" spans="1:6" ht="19.7" customHeight="1">
      <c r="A38" s="201" t="s">
        <v>57</v>
      </c>
      <c r="B38" s="205">
        <v>6</v>
      </c>
      <c r="C38" s="205">
        <v>1</v>
      </c>
      <c r="D38" s="205">
        <v>0</v>
      </c>
      <c r="E38" s="205">
        <v>0</v>
      </c>
      <c r="F38" s="200">
        <f t="shared" si="0"/>
        <v>7</v>
      </c>
    </row>
    <row r="39" spans="1:6" ht="16.5" customHeight="1" thickBot="1">
      <c r="A39" s="202"/>
      <c r="B39" s="101"/>
      <c r="C39" s="101"/>
      <c r="D39" s="101"/>
      <c r="E39" s="101"/>
      <c r="F39" s="203" t="s">
        <v>58</v>
      </c>
    </row>
    <row r="40" spans="1:6" ht="27.95" customHeight="1" thickTop="1">
      <c r="A40" s="261" t="s">
        <v>5</v>
      </c>
      <c r="B40" s="206">
        <f>SUM(B15:B39)</f>
        <v>261</v>
      </c>
      <c r="C40" s="206">
        <f>SUM(C15:C39)</f>
        <v>13</v>
      </c>
      <c r="D40" s="206">
        <f>SUM(D15:D39)</f>
        <v>3</v>
      </c>
      <c r="E40" s="206">
        <f>SUM(E15:E38)</f>
        <v>1</v>
      </c>
      <c r="F40" s="207">
        <f>SUM(B40:E40)</f>
        <v>278</v>
      </c>
    </row>
    <row r="41" spans="1:6" ht="27.95" customHeight="1">
      <c r="A41" s="20"/>
      <c r="B41" s="19"/>
      <c r="C41" s="19"/>
      <c r="D41" s="19"/>
      <c r="E41" s="19"/>
      <c r="F41" s="19"/>
    </row>
    <row r="42" spans="1:6" ht="8.25" customHeight="1">
      <c r="A42" s="17"/>
      <c r="B42" s="17"/>
      <c r="C42" s="17"/>
      <c r="D42" s="18"/>
      <c r="E42" s="18"/>
      <c r="F42" s="19"/>
    </row>
    <row r="43" spans="1:6" ht="35.25" customHeight="1">
      <c r="A43" s="20"/>
      <c r="B43" s="19"/>
      <c r="C43" s="19"/>
      <c r="D43" s="19"/>
      <c r="E43" s="19"/>
      <c r="F43" s="19"/>
    </row>
    <row r="44" spans="1:6" ht="35.25" customHeight="1">
      <c r="A44" s="20"/>
      <c r="B44" s="19"/>
      <c r="C44" s="19"/>
      <c r="D44" s="19"/>
      <c r="E44" s="19"/>
      <c r="F44" s="19"/>
    </row>
    <row r="45" spans="1:6" ht="35.25" customHeight="1">
      <c r="A45" s="20"/>
      <c r="B45" s="19"/>
      <c r="C45" s="19"/>
      <c r="D45" s="19"/>
      <c r="E45" s="19"/>
      <c r="F45" s="19"/>
    </row>
    <row r="46" spans="1:6" ht="35.25" customHeight="1">
      <c r="A46" s="20"/>
      <c r="B46" s="19"/>
      <c r="C46" s="19"/>
      <c r="D46" s="19"/>
      <c r="E46" s="19"/>
      <c r="F46" s="19"/>
    </row>
    <row r="47" spans="1:6" ht="51" customHeight="1">
      <c r="A47" s="20"/>
      <c r="B47" s="19"/>
      <c r="C47" s="19"/>
      <c r="D47" s="19"/>
      <c r="E47" s="19"/>
      <c r="F47" s="19"/>
    </row>
    <row r="48" spans="1:6" ht="13.5" customHeight="1">
      <c r="A48" s="20"/>
      <c r="B48" s="19"/>
      <c r="C48" s="19"/>
      <c r="D48" s="19"/>
      <c r="E48" s="19"/>
      <c r="F48" s="19"/>
    </row>
    <row r="49" spans="1:6" ht="18.75" customHeight="1">
      <c r="A49" s="20"/>
      <c r="B49" s="19"/>
      <c r="C49" s="19"/>
      <c r="D49" s="19"/>
      <c r="E49" s="19"/>
      <c r="F49" s="19"/>
    </row>
    <row r="50" spans="1:6" ht="30.95" customHeight="1">
      <c r="A50" s="21"/>
      <c r="B50" s="19"/>
      <c r="C50" s="19"/>
      <c r="D50" s="19"/>
      <c r="E50" s="19"/>
      <c r="F50" s="19"/>
    </row>
    <row r="51" spans="1:6" ht="30.95" customHeight="1">
      <c r="F51" s="19"/>
    </row>
    <row r="52" spans="1:6" ht="30.95" customHeight="1">
      <c r="F52" s="19"/>
    </row>
    <row r="53" spans="1:6" ht="30.95" customHeight="1">
      <c r="A53" s="22"/>
      <c r="B53" s="22"/>
      <c r="C53" s="22"/>
      <c r="D53" s="22"/>
      <c r="E53" s="22"/>
      <c r="F53" s="19"/>
    </row>
    <row r="54" spans="1:6" ht="30.95" customHeight="1">
      <c r="A54" s="16"/>
      <c r="B54" s="16"/>
      <c r="C54" s="16"/>
      <c r="D54" s="16"/>
      <c r="E54" s="16"/>
      <c r="F54" s="19"/>
    </row>
    <row r="55" spans="1:6" ht="30.95" customHeight="1">
      <c r="A55" s="7"/>
      <c r="B55" s="7"/>
      <c r="C55" s="7"/>
      <c r="D55" s="7"/>
      <c r="E55" s="7"/>
      <c r="F55" s="19"/>
    </row>
    <row r="56" spans="1:6" ht="30.95" customHeight="1">
      <c r="A56" s="20"/>
      <c r="B56" s="19"/>
      <c r="C56" s="19"/>
      <c r="D56" s="19"/>
      <c r="E56" s="19"/>
      <c r="F56" s="19"/>
    </row>
    <row r="57" spans="1:6" ht="30.95" customHeight="1">
      <c r="A57" s="20"/>
      <c r="B57" s="19"/>
      <c r="C57" s="19"/>
      <c r="D57" s="19"/>
      <c r="E57" s="19"/>
      <c r="F57" s="19"/>
    </row>
    <row r="58" spans="1:6" ht="30.95" customHeight="1">
      <c r="A58" s="20"/>
      <c r="B58" s="19"/>
      <c r="C58" s="19"/>
      <c r="D58" s="19"/>
      <c r="E58" s="19"/>
      <c r="F58" s="19"/>
    </row>
    <row r="59" spans="1:6" ht="30.95" customHeight="1">
      <c r="A59" s="20"/>
      <c r="B59" s="19"/>
      <c r="C59" s="19"/>
      <c r="D59" s="19"/>
      <c r="E59" s="19"/>
      <c r="F59" s="19"/>
    </row>
    <row r="60" spans="1:6" ht="30.95" customHeight="1">
      <c r="A60" s="20"/>
      <c r="B60" s="19"/>
      <c r="C60" s="19"/>
      <c r="D60" s="19"/>
      <c r="E60" s="19"/>
      <c r="F60" s="19"/>
    </row>
    <row r="61" spans="1:6" ht="30.95" customHeight="1">
      <c r="A61" s="23"/>
      <c r="B61" s="18"/>
      <c r="C61" s="18"/>
      <c r="D61" s="18"/>
      <c r="E61" s="18"/>
      <c r="F61" s="19"/>
    </row>
    <row r="62" spans="1:6" ht="30.95" customHeight="1">
      <c r="A62" s="20"/>
      <c r="B62" s="19"/>
      <c r="C62" s="19"/>
      <c r="D62" s="19"/>
      <c r="E62" s="19"/>
      <c r="F62" s="19"/>
    </row>
    <row r="63" spans="1:6" ht="30.95" customHeight="1">
      <c r="A63" s="20"/>
      <c r="B63" s="19"/>
      <c r="C63" s="19"/>
      <c r="D63" s="19"/>
      <c r="E63" s="19"/>
      <c r="F63" s="19"/>
    </row>
    <row r="64" spans="1:6" ht="30.95" customHeight="1">
      <c r="A64" s="21"/>
      <c r="B64" s="19"/>
      <c r="C64" s="19"/>
      <c r="D64" s="19"/>
      <c r="E64" s="19"/>
      <c r="F64" s="19"/>
    </row>
    <row r="65" spans="6:6" ht="15">
      <c r="F65" s="19"/>
    </row>
    <row r="66" spans="6:6" ht="15">
      <c r="F66" s="19"/>
    </row>
    <row r="67" spans="6:6" ht="15">
      <c r="F67" s="19"/>
    </row>
    <row r="68" spans="6:6" ht="15">
      <c r="F68" s="19"/>
    </row>
    <row r="69" spans="6:6" ht="15">
      <c r="F69" s="19"/>
    </row>
    <row r="70" spans="6:6" ht="15">
      <c r="F70" s="19"/>
    </row>
    <row r="71" spans="6:6" ht="15">
      <c r="F71" s="19"/>
    </row>
    <row r="72" spans="6:6" ht="15">
      <c r="F72" s="19"/>
    </row>
    <row r="73" spans="6:6" ht="15">
      <c r="F73" s="19"/>
    </row>
    <row r="74" spans="6:6" ht="15">
      <c r="F74" s="19"/>
    </row>
    <row r="75" spans="6:6" ht="15">
      <c r="F75" s="19"/>
    </row>
    <row r="76" spans="6:6" ht="15">
      <c r="F76" s="19"/>
    </row>
    <row r="77" spans="6:6" ht="15">
      <c r="F77" s="19"/>
    </row>
    <row r="78" spans="6:6" ht="15">
      <c r="F78" s="19"/>
    </row>
    <row r="79" spans="6:6" ht="15">
      <c r="F79" s="19"/>
    </row>
    <row r="80" spans="6:6" ht="15">
      <c r="F80" s="19"/>
    </row>
    <row r="81" spans="6:6" ht="15">
      <c r="F81" s="19"/>
    </row>
    <row r="82" spans="6:6" ht="15">
      <c r="F82" s="19"/>
    </row>
    <row r="83" spans="6:6" ht="15">
      <c r="F83" s="19"/>
    </row>
    <row r="84" spans="6:6" ht="15">
      <c r="F84" s="19"/>
    </row>
    <row r="85" spans="6:6" ht="15">
      <c r="F85" s="19"/>
    </row>
    <row r="86" spans="6:6" ht="15">
      <c r="F86" s="19"/>
    </row>
    <row r="87" spans="6:6" ht="15">
      <c r="F87" s="19"/>
    </row>
    <row r="88" spans="6:6" ht="15">
      <c r="F88" s="19"/>
    </row>
    <row r="89" spans="6:6" ht="15">
      <c r="F89" s="19"/>
    </row>
    <row r="90" spans="6:6" ht="15">
      <c r="F90" s="19"/>
    </row>
    <row r="91" spans="6:6" ht="15">
      <c r="F91" s="19"/>
    </row>
    <row r="92" spans="6:6" ht="15">
      <c r="F92" s="19"/>
    </row>
    <row r="93" spans="6:6" ht="15.75">
      <c r="F93" s="25"/>
    </row>
    <row r="94" spans="6:6" ht="15.75">
      <c r="F94" s="18"/>
    </row>
    <row r="95" spans="6:6" ht="15">
      <c r="F95" s="19"/>
    </row>
    <row r="96" spans="6:6" ht="15.75">
      <c r="F96" s="18"/>
    </row>
    <row r="97" spans="6:6" ht="15">
      <c r="F97" s="19"/>
    </row>
    <row r="98" spans="6:6" ht="15">
      <c r="F98" s="19"/>
    </row>
    <row r="99" spans="6:6" ht="15">
      <c r="F99" s="19"/>
    </row>
    <row r="102" spans="6:6" ht="15.75">
      <c r="F102" s="22"/>
    </row>
    <row r="103" spans="6:6">
      <c r="F103" s="16"/>
    </row>
    <row r="104" spans="6:6" ht="15">
      <c r="F104" s="7"/>
    </row>
    <row r="105" spans="6:6" ht="15">
      <c r="F105" s="19"/>
    </row>
    <row r="106" spans="6:6" ht="15">
      <c r="F106" s="19"/>
    </row>
    <row r="107" spans="6:6" ht="15">
      <c r="F107" s="19"/>
    </row>
    <row r="108" spans="6:6" ht="15">
      <c r="F108" s="19"/>
    </row>
    <row r="109" spans="6:6" ht="15">
      <c r="F109" s="19"/>
    </row>
    <row r="110" spans="6:6" ht="15.75">
      <c r="F110" s="18"/>
    </row>
    <row r="111" spans="6:6" ht="15">
      <c r="F111" s="19"/>
    </row>
    <row r="112" spans="6:6" ht="15">
      <c r="F112" s="19"/>
    </row>
    <row r="113" spans="6:6" ht="15">
      <c r="F113" s="19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59" zoomScaleNormal="100" workbookViewId="0">
      <selection activeCell="C27" sqref="C27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3" spans="2:7" ht="12.75" customHeight="1">
      <c r="B3" s="48"/>
      <c r="C3" s="48"/>
      <c r="D3" s="48"/>
      <c r="E3" s="48"/>
      <c r="F3" s="48"/>
      <c r="G3" s="48"/>
    </row>
    <row r="4" spans="2:7" ht="12.75" customHeight="1">
      <c r="B4" s="48"/>
      <c r="C4" s="48"/>
      <c r="D4" s="48"/>
      <c r="E4" s="48"/>
      <c r="F4" s="48"/>
      <c r="G4" s="48"/>
    </row>
    <row r="5" spans="2:7" ht="12.75" customHeight="1">
      <c r="B5" s="48"/>
      <c r="C5" s="48"/>
      <c r="D5" s="48"/>
      <c r="E5" s="48"/>
      <c r="F5" s="48"/>
      <c r="G5" s="48"/>
    </row>
    <row r="8" spans="2:7" ht="8.25" customHeight="1"/>
    <row r="9" spans="2:7" ht="30" customHeight="1">
      <c r="B9" s="105"/>
      <c r="C9" s="105"/>
      <c r="D9" s="105"/>
      <c r="E9" s="105"/>
      <c r="F9" s="105"/>
      <c r="G9" s="105"/>
    </row>
    <row r="10" spans="2:7">
      <c r="B10" s="16"/>
      <c r="C10" s="16"/>
      <c r="D10" s="16"/>
      <c r="E10" s="16"/>
      <c r="F10" s="16"/>
      <c r="G10" s="16"/>
    </row>
    <row r="11" spans="2:7" ht="40.5" customHeight="1"/>
    <row r="12" spans="2:7" ht="19.7" customHeight="1"/>
    <row r="13" spans="2:7" ht="32.25" customHeight="1">
      <c r="B13" s="198" t="s">
        <v>32</v>
      </c>
      <c r="C13" s="198" t="s">
        <v>112</v>
      </c>
    </row>
    <row r="14" spans="2:7" ht="21.6" customHeight="1">
      <c r="B14" s="199" t="s">
        <v>34</v>
      </c>
      <c r="C14" s="205">
        <v>3</v>
      </c>
    </row>
    <row r="15" spans="2:7" ht="21.6" customHeight="1">
      <c r="B15" s="199" t="s">
        <v>35</v>
      </c>
      <c r="C15" s="205">
        <v>0</v>
      </c>
    </row>
    <row r="16" spans="2:7" ht="21.6" customHeight="1">
      <c r="B16" s="199" t="s">
        <v>36</v>
      </c>
      <c r="C16" s="275">
        <v>3</v>
      </c>
    </row>
    <row r="17" spans="2:3" ht="21.6" customHeight="1">
      <c r="B17" s="199" t="s">
        <v>37</v>
      </c>
      <c r="C17" s="275">
        <v>1</v>
      </c>
    </row>
    <row r="18" spans="2:3" ht="21.6" customHeight="1">
      <c r="B18" s="199" t="s">
        <v>38</v>
      </c>
      <c r="C18" s="205">
        <v>0</v>
      </c>
    </row>
    <row r="19" spans="2:3" ht="21.6" customHeight="1">
      <c r="B19" s="199" t="s">
        <v>39</v>
      </c>
      <c r="C19" s="205">
        <v>0</v>
      </c>
    </row>
    <row r="20" spans="2:3" ht="21.6" customHeight="1">
      <c r="B20" s="199" t="s">
        <v>40</v>
      </c>
      <c r="C20" s="205">
        <v>0</v>
      </c>
    </row>
    <row r="21" spans="2:3" ht="21.6" customHeight="1">
      <c r="B21" s="199" t="s">
        <v>41</v>
      </c>
      <c r="C21" s="205">
        <v>0</v>
      </c>
    </row>
    <row r="22" spans="2:3" ht="21.6" customHeight="1">
      <c r="B22" s="199" t="s">
        <v>42</v>
      </c>
      <c r="C22" s="205">
        <v>0</v>
      </c>
    </row>
    <row r="23" spans="2:3" ht="21.6" customHeight="1">
      <c r="B23" s="199" t="s">
        <v>43</v>
      </c>
      <c r="C23" s="205">
        <v>1</v>
      </c>
    </row>
    <row r="24" spans="2:3" ht="21.6" customHeight="1">
      <c r="B24" s="199" t="s">
        <v>44</v>
      </c>
      <c r="C24" s="205">
        <v>0</v>
      </c>
    </row>
    <row r="25" spans="2:3" ht="21.6" customHeight="1">
      <c r="B25" s="199" t="s">
        <v>45</v>
      </c>
      <c r="C25" s="205">
        <v>0</v>
      </c>
    </row>
    <row r="26" spans="2:3" ht="21.6" customHeight="1">
      <c r="B26" s="199" t="s">
        <v>46</v>
      </c>
      <c r="C26" s="205">
        <v>0</v>
      </c>
    </row>
    <row r="27" spans="2:3" ht="21.6" customHeight="1">
      <c r="B27" s="199" t="s">
        <v>47</v>
      </c>
      <c r="C27" s="205">
        <v>0</v>
      </c>
    </row>
    <row r="28" spans="2:3" ht="21.6" customHeight="1">
      <c r="B28" s="199" t="s">
        <v>48</v>
      </c>
      <c r="C28" s="205">
        <v>0</v>
      </c>
    </row>
    <row r="29" spans="2:3" ht="21.6" customHeight="1">
      <c r="B29" s="199" t="s">
        <v>49</v>
      </c>
      <c r="C29" s="205">
        <v>0</v>
      </c>
    </row>
    <row r="30" spans="2:3" ht="21.6" customHeight="1">
      <c r="B30" s="199" t="s">
        <v>50</v>
      </c>
      <c r="C30" s="205">
        <v>0</v>
      </c>
    </row>
    <row r="31" spans="2:3" ht="21.6" customHeight="1">
      <c r="B31" s="199" t="s">
        <v>51</v>
      </c>
      <c r="C31" s="205">
        <v>0</v>
      </c>
    </row>
    <row r="32" spans="2:3" ht="21.6" customHeight="1">
      <c r="B32" s="199" t="s">
        <v>52</v>
      </c>
      <c r="C32" s="205">
        <v>3</v>
      </c>
    </row>
    <row r="33" spans="2:9" ht="21.6" customHeight="1">
      <c r="B33" s="199" t="s">
        <v>53</v>
      </c>
      <c r="C33" s="205">
        <v>2</v>
      </c>
    </row>
    <row r="34" spans="2:9" ht="21.6" customHeight="1">
      <c r="B34" s="199" t="s">
        <v>54</v>
      </c>
      <c r="C34" s="205">
        <v>2</v>
      </c>
    </row>
    <row r="35" spans="2:9" ht="21.6" customHeight="1">
      <c r="B35" s="199" t="s">
        <v>55</v>
      </c>
      <c r="C35" s="275">
        <v>3</v>
      </c>
    </row>
    <row r="36" spans="2:9" s="26" customFormat="1" ht="21.6" customHeight="1">
      <c r="B36" s="199" t="s">
        <v>56</v>
      </c>
      <c r="C36" s="205">
        <v>2</v>
      </c>
    </row>
    <row r="37" spans="2:9" ht="21.6" customHeight="1">
      <c r="B37" s="201" t="s">
        <v>57</v>
      </c>
      <c r="C37" s="205">
        <v>4</v>
      </c>
    </row>
    <row r="38" spans="2:9" ht="14.25" customHeight="1" thickBot="1">
      <c r="B38" s="272"/>
      <c r="C38" s="273"/>
      <c r="D38" s="18"/>
      <c r="E38" s="18"/>
      <c r="F38" s="18"/>
      <c r="G38" s="19"/>
    </row>
    <row r="39" spans="2:9" ht="27.95" customHeight="1" thickTop="1">
      <c r="B39" s="204" t="s">
        <v>5</v>
      </c>
      <c r="C39" s="274">
        <f>SUM(C14:C38)</f>
        <v>24</v>
      </c>
      <c r="D39" s="18"/>
      <c r="E39" s="18"/>
      <c r="F39" s="18"/>
      <c r="G39" s="19"/>
    </row>
    <row r="40" spans="2:9" ht="27.95" customHeight="1">
      <c r="B40" s="17"/>
      <c r="C40" s="18"/>
      <c r="D40" s="18"/>
      <c r="E40" s="18"/>
      <c r="F40" s="18"/>
      <c r="G40" s="19"/>
    </row>
    <row r="41" spans="2:9" ht="27.95" customHeight="1">
      <c r="B41" s="17"/>
      <c r="C41" s="18"/>
      <c r="D41" s="18"/>
      <c r="E41" s="18"/>
      <c r="F41" s="18"/>
      <c r="G41" s="19"/>
    </row>
    <row r="42" spans="2:9" ht="27.95" customHeight="1">
      <c r="B42" s="17"/>
      <c r="C42" s="18"/>
      <c r="D42" s="18"/>
      <c r="E42" s="18"/>
      <c r="F42" s="18"/>
      <c r="G42" s="19"/>
    </row>
    <row r="43" spans="2:9" ht="27.95" customHeight="1">
      <c r="B43" s="17"/>
      <c r="C43" s="18"/>
      <c r="D43" s="18"/>
      <c r="E43" s="18"/>
      <c r="F43" s="18"/>
      <c r="G43" s="19"/>
    </row>
    <row r="44" spans="2:9" ht="27.95" customHeight="1">
      <c r="B44" s="17"/>
      <c r="C44" s="18"/>
      <c r="D44" s="18"/>
      <c r="E44" s="18"/>
      <c r="F44" s="18"/>
      <c r="G44" s="19"/>
    </row>
    <row r="45" spans="2:9" ht="30.95" customHeight="1">
      <c r="B45" s="106"/>
      <c r="C45" s="106"/>
      <c r="D45" s="106"/>
      <c r="E45" s="106"/>
      <c r="F45" s="106"/>
      <c r="G45" s="106"/>
      <c r="H45" s="52"/>
      <c r="I45" s="52"/>
    </row>
    <row r="46" spans="2:9" ht="30.95" customHeight="1">
      <c r="G46" s="19"/>
    </row>
    <row r="47" spans="2:9" ht="33" customHeight="1">
      <c r="B47" s="107" t="s">
        <v>59</v>
      </c>
      <c r="C47" s="108" t="s">
        <v>112</v>
      </c>
      <c r="G47" s="19"/>
    </row>
    <row r="48" spans="2:9" ht="21.6" customHeight="1">
      <c r="B48" s="109" t="s">
        <v>115</v>
      </c>
      <c r="C48" s="110">
        <v>0</v>
      </c>
      <c r="D48" s="22"/>
      <c r="E48" s="22"/>
      <c r="F48" s="22"/>
      <c r="G48" s="19"/>
    </row>
    <row r="49" spans="2:7" ht="21.6" customHeight="1">
      <c r="B49" s="109" t="s">
        <v>60</v>
      </c>
      <c r="C49" s="111">
        <v>2</v>
      </c>
      <c r="D49" s="16"/>
      <c r="E49" s="16"/>
      <c r="F49" s="16"/>
      <c r="G49" s="19"/>
    </row>
    <row r="50" spans="2:7" ht="21.6" customHeight="1">
      <c r="B50" s="109" t="s">
        <v>61</v>
      </c>
      <c r="C50" s="112">
        <v>7</v>
      </c>
      <c r="D50" s="7"/>
      <c r="E50" s="7"/>
      <c r="F50" s="7"/>
      <c r="G50" s="19"/>
    </row>
    <row r="51" spans="2:7" ht="21.6" customHeight="1">
      <c r="B51" s="109" t="s">
        <v>62</v>
      </c>
      <c r="C51" s="112">
        <v>2</v>
      </c>
      <c r="D51" s="19"/>
      <c r="E51" s="19"/>
      <c r="F51" s="19"/>
      <c r="G51" s="19"/>
    </row>
    <row r="52" spans="2:7" ht="21.6" customHeight="1">
      <c r="B52" s="109" t="s">
        <v>63</v>
      </c>
      <c r="C52" s="112">
        <v>2</v>
      </c>
      <c r="D52" s="19"/>
      <c r="E52" s="19"/>
      <c r="F52" s="19"/>
      <c r="G52" s="19"/>
    </row>
    <row r="53" spans="2:7" ht="21.6" customHeight="1">
      <c r="B53" s="109" t="s">
        <v>64</v>
      </c>
      <c r="C53" s="113">
        <v>4</v>
      </c>
      <c r="D53" s="19"/>
      <c r="E53" s="19"/>
      <c r="F53" s="19"/>
      <c r="G53" s="19"/>
    </row>
    <row r="54" spans="2:7" ht="21.6" customHeight="1">
      <c r="B54" s="109" t="s">
        <v>65</v>
      </c>
      <c r="C54" s="111">
        <v>2</v>
      </c>
      <c r="D54" s="19"/>
      <c r="E54" s="19"/>
      <c r="F54" s="19"/>
      <c r="G54" s="19"/>
    </row>
    <row r="55" spans="2:7" ht="21.6" customHeight="1">
      <c r="B55" s="109" t="s">
        <v>66</v>
      </c>
      <c r="C55" s="111">
        <v>1</v>
      </c>
      <c r="D55" s="19"/>
      <c r="E55" s="19"/>
      <c r="F55" s="19"/>
      <c r="G55" s="19"/>
    </row>
    <row r="56" spans="2:7" ht="21.6" customHeight="1">
      <c r="B56" s="109" t="s">
        <v>67</v>
      </c>
      <c r="C56" s="111">
        <v>1</v>
      </c>
      <c r="D56" s="18"/>
      <c r="E56" s="18"/>
      <c r="F56" s="18"/>
      <c r="G56" s="19"/>
    </row>
    <row r="57" spans="2:7" ht="21.6" customHeight="1">
      <c r="B57" s="109" t="s">
        <v>68</v>
      </c>
      <c r="C57" s="111">
        <v>1</v>
      </c>
      <c r="D57" s="19"/>
      <c r="E57" s="19"/>
      <c r="F57" s="19"/>
      <c r="G57" s="19"/>
    </row>
    <row r="58" spans="2:7" ht="21.6" customHeight="1">
      <c r="B58" s="109" t="s">
        <v>69</v>
      </c>
      <c r="C58" s="111">
        <v>1</v>
      </c>
      <c r="D58" s="19"/>
      <c r="E58" s="19"/>
      <c r="F58" s="19"/>
      <c r="G58" s="19"/>
    </row>
    <row r="59" spans="2:7" ht="21.6" customHeight="1">
      <c r="B59" s="109" t="s">
        <v>70</v>
      </c>
      <c r="C59" s="111">
        <v>1</v>
      </c>
      <c r="D59" s="19"/>
      <c r="E59" s="19"/>
      <c r="F59" s="19"/>
      <c r="G59" s="19"/>
    </row>
    <row r="60" spans="2:7" ht="21.6" customHeight="1">
      <c r="B60" s="109" t="s">
        <v>71</v>
      </c>
      <c r="C60" s="111">
        <v>0</v>
      </c>
      <c r="G60" s="19"/>
    </row>
    <row r="61" spans="2:7" ht="21.6" customHeight="1">
      <c r="B61" s="109" t="s">
        <v>72</v>
      </c>
      <c r="C61" s="111">
        <v>0</v>
      </c>
      <c r="G61" s="19"/>
    </row>
    <row r="62" spans="2:7" ht="21.6" customHeight="1">
      <c r="B62" s="109" t="s">
        <v>73</v>
      </c>
      <c r="C62" s="111">
        <v>0</v>
      </c>
      <c r="G62" s="19"/>
    </row>
    <row r="63" spans="2:7" ht="21.6" customHeight="1">
      <c r="B63" s="109" t="s">
        <v>74</v>
      </c>
      <c r="C63" s="111">
        <v>0</v>
      </c>
      <c r="G63" s="19"/>
    </row>
    <row r="64" spans="2:7" ht="21.6" customHeight="1">
      <c r="B64" s="109" t="s">
        <v>108</v>
      </c>
      <c r="C64" s="111">
        <v>0</v>
      </c>
      <c r="G64" s="19"/>
    </row>
    <row r="65" spans="2:7" ht="21.6" customHeight="1">
      <c r="B65" s="114" t="s">
        <v>5</v>
      </c>
      <c r="C65" s="115">
        <f>SUM(C48:C64)</f>
        <v>24</v>
      </c>
      <c r="G65" s="19"/>
    </row>
    <row r="66" spans="2:7" ht="21.95" customHeight="1">
      <c r="G66" s="19"/>
    </row>
    <row r="67" spans="2:7" ht="3.75" customHeight="1">
      <c r="G67" s="19"/>
    </row>
    <row r="68" spans="2:7" ht="9.75" customHeight="1">
      <c r="D68" s="28"/>
      <c r="G68" s="19"/>
    </row>
    <row r="69" spans="2:7" ht="13.5" customHeight="1">
      <c r="B69" s="366"/>
      <c r="C69" s="366"/>
      <c r="G69" s="19"/>
    </row>
    <row r="70" spans="2:7" ht="21.95" customHeight="1" thickBot="1">
      <c r="G70" s="19"/>
    </row>
    <row r="71" spans="2:7" ht="58.5" customHeight="1" thickBot="1">
      <c r="B71" s="364" t="s">
        <v>119</v>
      </c>
      <c r="C71" s="365"/>
      <c r="E71" s="367" t="s">
        <v>107</v>
      </c>
      <c r="F71" s="368"/>
      <c r="G71" s="19"/>
    </row>
    <row r="72" spans="2:7" ht="15.75" customHeight="1">
      <c r="B72" s="262" t="s">
        <v>120</v>
      </c>
      <c r="C72" s="263" t="s">
        <v>104</v>
      </c>
      <c r="E72" s="266" t="s">
        <v>14</v>
      </c>
      <c r="F72" s="268">
        <v>24</v>
      </c>
      <c r="G72" s="19"/>
    </row>
    <row r="73" spans="2:7" ht="16.5" thickBot="1">
      <c r="B73" s="264" t="s">
        <v>102</v>
      </c>
      <c r="C73" s="270">
        <v>19</v>
      </c>
      <c r="E73" s="267" t="s">
        <v>15</v>
      </c>
      <c r="F73" s="269">
        <v>0</v>
      </c>
      <c r="G73" s="19"/>
    </row>
    <row r="74" spans="2:7" ht="15.75">
      <c r="B74" s="265" t="s">
        <v>103</v>
      </c>
      <c r="C74" s="271">
        <v>5</v>
      </c>
      <c r="G74" s="19"/>
    </row>
    <row r="75" spans="2:7" ht="15">
      <c r="G75" s="19"/>
    </row>
    <row r="76" spans="2:7" ht="27.75" customHeight="1">
      <c r="G76" s="19"/>
    </row>
    <row r="77" spans="2:7" ht="15">
      <c r="G77" s="19"/>
    </row>
    <row r="78" spans="2:7" ht="15">
      <c r="G78" s="19"/>
    </row>
    <row r="79" spans="2:7" ht="15">
      <c r="G79" s="19"/>
    </row>
    <row r="80" spans="2:7" ht="15">
      <c r="G80" s="19"/>
    </row>
    <row r="81" spans="7:7" ht="15.75">
      <c r="G81" s="25"/>
    </row>
    <row r="82" spans="7:7" ht="15.75">
      <c r="G82" s="18"/>
    </row>
    <row r="83" spans="7:7" ht="15">
      <c r="G83" s="19"/>
    </row>
    <row r="84" spans="7:7" ht="15.75">
      <c r="G84" s="18"/>
    </row>
    <row r="85" spans="7:7" ht="15">
      <c r="G85" s="19"/>
    </row>
    <row r="86" spans="7:7" ht="15">
      <c r="G86" s="19"/>
    </row>
    <row r="87" spans="7:7" ht="15">
      <c r="G87" s="19"/>
    </row>
    <row r="90" spans="7:7" ht="15.75">
      <c r="G90" s="22"/>
    </row>
    <row r="91" spans="7:7">
      <c r="G91" s="16"/>
    </row>
    <row r="92" spans="7:7" ht="15">
      <c r="G92" s="7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">
      <c r="G97" s="19"/>
    </row>
    <row r="98" spans="7:7" ht="15.75">
      <c r="G98" s="18"/>
    </row>
    <row r="99" spans="7:7" ht="15">
      <c r="G99" s="19"/>
    </row>
    <row r="100" spans="7:7" ht="15">
      <c r="G100" s="19"/>
    </row>
    <row r="101" spans="7:7" ht="15">
      <c r="G101" s="19"/>
    </row>
  </sheetData>
  <mergeCells count="3">
    <mergeCell ref="B71:C71"/>
    <mergeCell ref="B69:C69"/>
    <mergeCell ref="E71:F71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0"/>
  <sheetViews>
    <sheetView showGridLines="0" view="pageLayout" topLeftCell="A13" zoomScaleNormal="100" workbookViewId="0">
      <selection activeCell="C27" sqref="C27"/>
    </sheetView>
  </sheetViews>
  <sheetFormatPr baseColWidth="10" defaultRowHeight="12.75"/>
  <cols>
    <col min="1" max="1" width="10.5703125" style="15" customWidth="1"/>
    <col min="2" max="2" width="61.85546875" style="15" customWidth="1"/>
    <col min="3" max="3" width="35.7109375" style="15" customWidth="1"/>
    <col min="4" max="4" width="3.42578125" style="15" customWidth="1"/>
    <col min="5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3" spans="2:7" ht="26.25">
      <c r="B3" s="51"/>
      <c r="C3" s="51"/>
    </row>
    <row r="4" spans="2:7" ht="26.25">
      <c r="B4" s="51"/>
      <c r="C4" s="51"/>
    </row>
    <row r="5" spans="2:7" ht="12.75" customHeight="1">
      <c r="B5" s="51"/>
      <c r="C5" s="51"/>
      <c r="D5" s="53"/>
      <c r="E5" s="53"/>
      <c r="F5" s="53"/>
      <c r="G5" s="53"/>
    </row>
    <row r="6" spans="2:7" ht="29.25" customHeight="1">
      <c r="D6" s="53"/>
      <c r="E6" s="53"/>
      <c r="F6" s="53"/>
      <c r="G6" s="53"/>
    </row>
    <row r="7" spans="2:7" ht="23.25" customHeight="1"/>
    <row r="8" spans="2:7" ht="23.25" customHeight="1"/>
    <row r="9" spans="2:7" ht="17.25" customHeight="1" thickBot="1"/>
    <row r="10" spans="2:7" ht="27" customHeight="1" thickBot="1">
      <c r="B10" s="276" t="s">
        <v>81</v>
      </c>
      <c r="C10" s="277" t="s">
        <v>82</v>
      </c>
    </row>
    <row r="11" spans="2:7" ht="21" customHeight="1">
      <c r="B11" s="310" t="s">
        <v>83</v>
      </c>
      <c r="C11" s="298">
        <v>452</v>
      </c>
    </row>
    <row r="12" spans="2:7" ht="20.25" customHeight="1">
      <c r="B12" s="305" t="s">
        <v>84</v>
      </c>
      <c r="C12" s="299">
        <v>327</v>
      </c>
    </row>
    <row r="13" spans="2:7" ht="18.75" customHeight="1">
      <c r="B13" s="305" t="s">
        <v>85</v>
      </c>
      <c r="C13" s="299">
        <v>333</v>
      </c>
    </row>
    <row r="14" spans="2:7" ht="16.5" customHeight="1">
      <c r="B14" s="305" t="s">
        <v>86</v>
      </c>
      <c r="C14" s="299">
        <v>1</v>
      </c>
    </row>
    <row r="15" spans="2:7" ht="27.95" customHeight="1">
      <c r="B15" s="305" t="s">
        <v>87</v>
      </c>
      <c r="C15" s="299">
        <v>103</v>
      </c>
    </row>
    <row r="16" spans="2:7" ht="18" customHeight="1" thickBot="1">
      <c r="B16" s="306" t="s">
        <v>88</v>
      </c>
      <c r="C16" s="300">
        <v>32</v>
      </c>
    </row>
    <row r="17" spans="2:3" ht="13.5" customHeight="1" thickBot="1">
      <c r="B17" s="280"/>
      <c r="C17" s="281"/>
    </row>
    <row r="18" spans="2:3" ht="18.75" customHeight="1" thickBot="1">
      <c r="B18" s="282" t="s">
        <v>101</v>
      </c>
      <c r="C18" s="283" t="s">
        <v>168</v>
      </c>
    </row>
    <row r="19" spans="2:3" ht="15.75" customHeight="1" thickBot="1">
      <c r="B19" s="284"/>
      <c r="C19" s="285"/>
    </row>
    <row r="20" spans="2:3" ht="21" customHeight="1" thickBot="1">
      <c r="B20" s="286" t="s">
        <v>89</v>
      </c>
      <c r="C20" s="287" t="s">
        <v>82</v>
      </c>
    </row>
    <row r="21" spans="2:3" ht="27.95" customHeight="1">
      <c r="B21" s="309" t="s">
        <v>90</v>
      </c>
      <c r="C21" s="301">
        <v>450</v>
      </c>
    </row>
    <row r="22" spans="2:3" ht="27.95" customHeight="1">
      <c r="B22" s="305" t="s">
        <v>91</v>
      </c>
      <c r="C22" s="302">
        <v>3</v>
      </c>
    </row>
    <row r="23" spans="2:3" ht="26.25" customHeight="1">
      <c r="B23" s="305" t="s">
        <v>92</v>
      </c>
      <c r="C23" s="299">
        <v>59</v>
      </c>
    </row>
    <row r="24" spans="2:3" ht="27.95" customHeight="1">
      <c r="B24" s="305" t="s">
        <v>93</v>
      </c>
      <c r="C24" s="299">
        <v>0</v>
      </c>
    </row>
    <row r="25" spans="2:3" ht="24" customHeight="1">
      <c r="B25" s="305" t="s">
        <v>94</v>
      </c>
      <c r="C25" s="299">
        <v>8</v>
      </c>
    </row>
    <row r="26" spans="2:3" ht="18.75" customHeight="1">
      <c r="B26" s="305" t="s">
        <v>95</v>
      </c>
      <c r="C26" s="299">
        <v>3</v>
      </c>
    </row>
    <row r="27" spans="2:3" ht="27.95" customHeight="1">
      <c r="B27" s="305" t="s">
        <v>158</v>
      </c>
      <c r="C27" s="299">
        <v>1</v>
      </c>
    </row>
    <row r="28" spans="2:3" ht="18.75" customHeight="1" thickBot="1">
      <c r="B28" s="278"/>
      <c r="C28" s="279"/>
    </row>
    <row r="29" spans="2:3" ht="21.75" customHeight="1" thickBot="1">
      <c r="B29" s="303" t="s">
        <v>113</v>
      </c>
      <c r="C29" s="304">
        <f>C27+C26+C25+C24+C23+C22+C21</f>
        <v>524</v>
      </c>
    </row>
    <row r="30" spans="2:3" ht="8.25" customHeight="1" thickBot="1">
      <c r="B30" s="288"/>
      <c r="C30" s="289"/>
    </row>
    <row r="31" spans="2:3" ht="25.5" customHeight="1" thickBot="1">
      <c r="B31" s="282" t="s">
        <v>100</v>
      </c>
      <c r="C31" s="290" t="s">
        <v>168</v>
      </c>
    </row>
    <row r="32" spans="2:3" ht="12.75" customHeight="1" thickBot="1">
      <c r="B32" s="291"/>
      <c r="C32" s="285"/>
    </row>
    <row r="33" spans="2:3" ht="21.75" customHeight="1">
      <c r="B33" s="292" t="s">
        <v>96</v>
      </c>
      <c r="C33" s="293" t="s">
        <v>5</v>
      </c>
    </row>
    <row r="34" spans="2:3" ht="19.5" customHeight="1">
      <c r="B34" s="305" t="s">
        <v>97</v>
      </c>
      <c r="C34" s="296">
        <v>98</v>
      </c>
    </row>
    <row r="35" spans="2:3" ht="27.95" customHeight="1">
      <c r="B35" s="305" t="s">
        <v>98</v>
      </c>
      <c r="C35" s="296">
        <v>135</v>
      </c>
    </row>
    <row r="36" spans="2:3" ht="25.5" customHeight="1" thickBot="1">
      <c r="B36" s="306" t="s">
        <v>99</v>
      </c>
      <c r="C36" s="297">
        <v>45</v>
      </c>
    </row>
    <row r="37" spans="2:3" ht="7.5" customHeight="1" thickBot="1">
      <c r="B37" s="294"/>
      <c r="C37" s="295"/>
    </row>
    <row r="38" spans="2:3" ht="27" customHeight="1" thickBot="1">
      <c r="B38" s="307" t="s">
        <v>5</v>
      </c>
      <c r="C38" s="308">
        <f>SUM(C34:C37)</f>
        <v>278</v>
      </c>
    </row>
    <row r="39" spans="2:3" ht="30" customHeight="1"/>
    <row r="40" spans="2:3" ht="27.95" customHeight="1">
      <c r="B40" s="17"/>
      <c r="C40" s="18"/>
    </row>
    <row r="41" spans="2:3" ht="27.95" customHeight="1">
      <c r="B41" s="20"/>
      <c r="C41" s="19"/>
    </row>
    <row r="42" spans="2:3" ht="27.95" customHeight="1">
      <c r="B42" s="17"/>
      <c r="C42" s="17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46"/>
      <c r="C45" s="19"/>
    </row>
    <row r="46" spans="2:3" ht="30.95" customHeight="1">
      <c r="B46" s="369"/>
      <c r="C46" s="369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5"/>
  <sheetViews>
    <sheetView showGridLines="0" view="pageLayout" topLeftCell="A28" zoomScale="75" zoomScaleNormal="50" zoomScaleSheetLayoutView="75" zoomScalePageLayoutView="75" workbookViewId="0">
      <selection activeCell="N62" sqref="N62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ht="1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2:16" ht="15" customHeight="1"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9" spans="2:16" ht="30.7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spans="2:16">
      <c r="B11" s="4"/>
      <c r="C11" s="4"/>
    </row>
    <row r="12" spans="2:16" ht="36" customHeight="1">
      <c r="E12" s="44">
        <v>100</v>
      </c>
    </row>
    <row r="13" spans="2:16" ht="36" customHeight="1">
      <c r="B13" s="117" t="s">
        <v>0</v>
      </c>
      <c r="C13" s="118" t="s">
        <v>30</v>
      </c>
    </row>
    <row r="14" spans="2:16" ht="30.95" customHeight="1">
      <c r="B14" s="119" t="s">
        <v>143</v>
      </c>
      <c r="C14" s="316">
        <v>372</v>
      </c>
    </row>
    <row r="15" spans="2:16" ht="24.75" customHeight="1">
      <c r="B15" s="121" t="s">
        <v>146</v>
      </c>
      <c r="C15" s="317">
        <v>346</v>
      </c>
    </row>
    <row r="16" spans="2:16" ht="15" customHeight="1" thickBot="1">
      <c r="B16" s="86"/>
      <c r="C16" s="120"/>
    </row>
    <row r="17" spans="2:3" ht="57" thickTop="1">
      <c r="B17" s="122" t="s">
        <v>21</v>
      </c>
      <c r="C17" s="123">
        <f>C15*E12/C14-100</f>
        <v>-6.9892473118279526</v>
      </c>
    </row>
    <row r="23" spans="2:3" ht="15.75" thickBot="1"/>
    <row r="24" spans="2:3" ht="18.75">
      <c r="B24" s="125" t="s">
        <v>116</v>
      </c>
      <c r="C24" s="126">
        <v>173</v>
      </c>
    </row>
    <row r="25" spans="2:3" ht="18.75">
      <c r="B25" s="127" t="s">
        <v>123</v>
      </c>
      <c r="C25" s="128">
        <v>173</v>
      </c>
    </row>
    <row r="26" spans="2:3" ht="18.75">
      <c r="B26" s="127" t="s">
        <v>117</v>
      </c>
      <c r="C26" s="128"/>
    </row>
    <row r="27" spans="2:3" ht="19.5" thickBot="1">
      <c r="B27" s="129" t="s">
        <v>122</v>
      </c>
      <c r="C27" s="130"/>
    </row>
    <row r="28" spans="2:3" ht="21">
      <c r="B28" s="131"/>
      <c r="C28" s="315">
        <f>SUM(C24:C27)</f>
        <v>346</v>
      </c>
    </row>
    <row r="38" spans="1:11" ht="21.75" customHeight="1"/>
    <row r="44" spans="1:11" ht="15" customHeight="1">
      <c r="A44" s="53"/>
      <c r="B44" s="53"/>
      <c r="C44" s="53"/>
      <c r="D44" s="53"/>
      <c r="E44" s="53"/>
      <c r="F44" s="53"/>
      <c r="G44" s="53"/>
      <c r="H44" s="53"/>
    </row>
    <row r="45" spans="1:11" ht="15" customHeight="1">
      <c r="A45" s="53"/>
      <c r="B45" s="53"/>
      <c r="C45" s="53"/>
      <c r="D45" s="53"/>
      <c r="E45" s="53"/>
      <c r="F45" s="53"/>
      <c r="G45" s="53"/>
      <c r="H45" s="53"/>
    </row>
    <row r="46" spans="1:11" ht="15" customHeight="1">
      <c r="A46" s="53"/>
      <c r="B46" s="53"/>
      <c r="C46" s="53"/>
      <c r="D46" s="53"/>
      <c r="E46" s="53"/>
      <c r="F46" s="53"/>
      <c r="G46" s="53"/>
      <c r="H46" s="53"/>
    </row>
    <row r="48" spans="1:11" ht="15" customHeight="1">
      <c r="C48" s="54"/>
      <c r="D48" s="54"/>
      <c r="E48" s="54"/>
      <c r="F48" s="54"/>
      <c r="G48" s="54"/>
      <c r="H48" s="54"/>
      <c r="I48" s="54"/>
      <c r="J48" s="54"/>
      <c r="K48" s="54"/>
    </row>
    <row r="49" spans="2:11" ht="15" customHeight="1">
      <c r="C49" s="54"/>
      <c r="D49" s="54"/>
      <c r="E49" s="54"/>
      <c r="F49" s="54"/>
      <c r="G49" s="54"/>
      <c r="H49" s="54"/>
      <c r="I49" s="54"/>
      <c r="J49" s="54"/>
      <c r="K49" s="54"/>
    </row>
    <row r="50" spans="2:11" ht="15" customHeight="1">
      <c r="C50" s="54"/>
      <c r="D50" s="54"/>
      <c r="E50" s="54"/>
      <c r="F50" s="54"/>
      <c r="G50" s="54"/>
      <c r="H50" s="54"/>
      <c r="I50" s="54"/>
      <c r="J50" s="54"/>
      <c r="K50" s="54"/>
    </row>
    <row r="52" spans="2:11" ht="15.75" thickBot="1"/>
    <row r="53" spans="2:11" ht="21.75" thickBot="1">
      <c r="B53" s="370" t="s">
        <v>156</v>
      </c>
      <c r="C53" s="371"/>
      <c r="D53" s="131"/>
      <c r="E53" s="131"/>
      <c r="F53" s="131"/>
      <c r="G53" s="131"/>
      <c r="H53" s="131"/>
      <c r="I53" s="131"/>
    </row>
    <row r="54" spans="2:11" ht="21.75" thickBot="1">
      <c r="B54" s="131"/>
      <c r="C54" s="231"/>
      <c r="D54" s="131"/>
      <c r="E54" s="131"/>
      <c r="F54" s="131"/>
      <c r="G54" s="131"/>
      <c r="H54" s="374" t="s">
        <v>154</v>
      </c>
      <c r="I54" s="375"/>
      <c r="J54" s="376"/>
    </row>
    <row r="55" spans="2:11" ht="18.75">
      <c r="B55" s="133" t="s">
        <v>136</v>
      </c>
      <c r="C55" s="134">
        <v>301</v>
      </c>
      <c r="D55" s="131"/>
      <c r="E55" s="131"/>
      <c r="F55" s="131"/>
      <c r="G55" s="131"/>
      <c r="H55" s="377" t="s">
        <v>14</v>
      </c>
      <c r="I55" s="378"/>
      <c r="J55" s="312">
        <v>5</v>
      </c>
    </row>
    <row r="56" spans="2:11" ht="12" customHeight="1">
      <c r="B56" s="135"/>
      <c r="C56" s="136"/>
      <c r="D56" s="131"/>
      <c r="E56" s="131"/>
      <c r="F56" s="131"/>
      <c r="G56" s="131"/>
      <c r="H56" s="383"/>
      <c r="I56" s="384"/>
      <c r="J56" s="313"/>
    </row>
    <row r="57" spans="2:11" ht="18.75">
      <c r="B57" s="135" t="s">
        <v>137</v>
      </c>
      <c r="C57" s="136">
        <v>201</v>
      </c>
      <c r="D57" s="131"/>
      <c r="E57" s="131"/>
      <c r="F57" s="131"/>
      <c r="G57" s="131"/>
      <c r="H57" s="379" t="s">
        <v>155</v>
      </c>
      <c r="I57" s="380"/>
      <c r="J57" s="313">
        <v>10</v>
      </c>
    </row>
    <row r="58" spans="2:11" ht="9.75" customHeight="1">
      <c r="B58" s="135"/>
      <c r="C58" s="136"/>
      <c r="D58" s="131"/>
      <c r="E58" s="131"/>
      <c r="F58" s="131"/>
      <c r="G58" s="131"/>
      <c r="H58" s="383"/>
      <c r="I58" s="384"/>
      <c r="J58" s="313"/>
    </row>
    <row r="59" spans="2:11" ht="19.5" thickBot="1">
      <c r="B59" s="137" t="s">
        <v>138</v>
      </c>
      <c r="C59" s="138">
        <v>24</v>
      </c>
      <c r="D59" s="131"/>
      <c r="E59" s="131"/>
      <c r="F59" s="131"/>
      <c r="G59" s="131"/>
      <c r="H59" s="381" t="s">
        <v>5</v>
      </c>
      <c r="I59" s="382"/>
      <c r="J59" s="314">
        <v>15</v>
      </c>
    </row>
    <row r="60" spans="2:11" ht="18.75">
      <c r="B60" s="132"/>
      <c r="C60" s="132"/>
      <c r="D60" s="131"/>
      <c r="E60" s="131"/>
      <c r="F60" s="131"/>
      <c r="G60" s="131"/>
      <c r="H60" s="131"/>
      <c r="I60" s="131"/>
    </row>
    <row r="61" spans="2:11" ht="15" customHeight="1">
      <c r="C61" s="139"/>
      <c r="D61" s="139"/>
      <c r="E61" s="139"/>
      <c r="F61" s="139"/>
      <c r="G61" s="139"/>
      <c r="H61" s="139"/>
      <c r="I61" s="139"/>
    </row>
    <row r="62" spans="2:11" ht="15" customHeight="1" thickBot="1">
      <c r="B62" s="139"/>
      <c r="C62" s="139"/>
      <c r="D62" s="139"/>
      <c r="E62" s="139"/>
      <c r="F62" s="139"/>
      <c r="G62" s="139"/>
      <c r="H62" s="139"/>
      <c r="I62" s="139"/>
      <c r="J62" s="54"/>
      <c r="K62" s="54"/>
    </row>
    <row r="63" spans="2:11" ht="24" customHeight="1" thickBot="1">
      <c r="B63" s="372" t="s">
        <v>92</v>
      </c>
      <c r="C63" s="373"/>
      <c r="D63" s="139"/>
      <c r="E63" s="139"/>
      <c r="F63" s="139"/>
      <c r="G63" s="139"/>
      <c r="H63" s="139"/>
      <c r="I63" s="139"/>
      <c r="J63" s="54"/>
      <c r="K63" s="54"/>
    </row>
    <row r="64" spans="2:11" ht="18.75">
      <c r="B64" s="131"/>
      <c r="C64" s="232"/>
      <c r="D64" s="131"/>
      <c r="E64" s="131"/>
      <c r="F64" s="131"/>
      <c r="G64" s="131"/>
      <c r="H64" s="131"/>
      <c r="I64" s="131"/>
    </row>
    <row r="65" spans="2:9" ht="2.25" customHeight="1" thickBot="1">
      <c r="B65" s="131"/>
      <c r="C65" s="131"/>
      <c r="D65" s="131"/>
      <c r="E65" s="131"/>
      <c r="F65" s="131"/>
      <c r="G65" s="131"/>
      <c r="H65" s="131"/>
      <c r="I65" s="131"/>
    </row>
    <row r="66" spans="2:9" ht="21.75" thickBot="1">
      <c r="B66" s="229" t="s">
        <v>92</v>
      </c>
      <c r="C66" s="230">
        <v>59</v>
      </c>
      <c r="D66" s="131"/>
      <c r="E66" s="131"/>
      <c r="F66" s="131"/>
      <c r="G66" s="131"/>
      <c r="H66" s="131"/>
      <c r="I66" s="131"/>
    </row>
    <row r="67" spans="2:9" ht="8.25" customHeight="1">
      <c r="B67" s="233"/>
      <c r="C67" s="311"/>
      <c r="D67" s="131"/>
      <c r="E67" s="131"/>
      <c r="F67" s="131"/>
      <c r="G67" s="131"/>
      <c r="H67" s="131"/>
      <c r="I67" s="131"/>
    </row>
    <row r="68" spans="2:9" ht="37.5">
      <c r="B68" s="234" t="s">
        <v>139</v>
      </c>
      <c r="C68" s="136">
        <v>0</v>
      </c>
      <c r="D68" s="131"/>
      <c r="E68" s="131"/>
      <c r="F68" s="131"/>
      <c r="G68" s="131"/>
      <c r="H68" s="131"/>
      <c r="I68" s="131"/>
    </row>
    <row r="69" spans="2:9" ht="6" customHeight="1">
      <c r="B69" s="127"/>
      <c r="C69" s="136"/>
      <c r="D69" s="131"/>
      <c r="E69" s="131"/>
      <c r="F69" s="131"/>
      <c r="G69" s="131"/>
      <c r="H69" s="131"/>
      <c r="I69" s="131"/>
    </row>
    <row r="70" spans="2:9" ht="18.75">
      <c r="B70" s="127" t="s">
        <v>140</v>
      </c>
      <c r="C70" s="136">
        <v>28</v>
      </c>
      <c r="D70" s="131"/>
      <c r="E70" s="131"/>
      <c r="F70" s="131"/>
      <c r="G70" s="131"/>
      <c r="H70" s="131"/>
      <c r="I70" s="131"/>
    </row>
    <row r="71" spans="2:9" ht="8.25" customHeight="1">
      <c r="B71" s="127"/>
      <c r="C71" s="136"/>
      <c r="D71" s="131"/>
      <c r="E71" s="131"/>
      <c r="F71" s="131"/>
      <c r="G71" s="131"/>
      <c r="H71" s="131"/>
      <c r="I71" s="131"/>
    </row>
    <row r="72" spans="2:9" ht="18.75">
      <c r="B72" s="127" t="s">
        <v>141</v>
      </c>
      <c r="C72" s="136">
        <v>12</v>
      </c>
      <c r="D72" s="131"/>
      <c r="E72" s="131"/>
      <c r="F72" s="131"/>
      <c r="G72" s="131"/>
      <c r="H72" s="131"/>
      <c r="I72" s="131"/>
    </row>
    <row r="73" spans="2:9" ht="8.25" customHeight="1">
      <c r="B73" s="127"/>
      <c r="C73" s="136"/>
      <c r="D73" s="131"/>
      <c r="E73" s="131"/>
      <c r="F73" s="131"/>
      <c r="G73" s="131"/>
      <c r="H73" s="131"/>
      <c r="I73" s="131"/>
    </row>
    <row r="74" spans="2:9" ht="18.75">
      <c r="B74" s="127" t="s">
        <v>138</v>
      </c>
      <c r="C74" s="136">
        <v>19</v>
      </c>
      <c r="D74" s="131"/>
      <c r="E74" s="131"/>
      <c r="F74" s="131"/>
      <c r="G74" s="131"/>
      <c r="H74" s="131"/>
      <c r="I74" s="131"/>
    </row>
    <row r="75" spans="2:9" ht="8.25" customHeight="1" thickBot="1">
      <c r="B75" s="129"/>
      <c r="C75" s="130"/>
      <c r="D75" s="131"/>
      <c r="E75" s="131"/>
      <c r="F75" s="131"/>
      <c r="G75" s="131"/>
      <c r="H75" s="131"/>
      <c r="I75" s="131"/>
    </row>
  </sheetData>
  <mergeCells count="8">
    <mergeCell ref="B53:C53"/>
    <mergeCell ref="B63:C63"/>
    <mergeCell ref="H54:J54"/>
    <mergeCell ref="H55:I55"/>
    <mergeCell ref="H57:I57"/>
    <mergeCell ref="H59:I59"/>
    <mergeCell ref="H56:I56"/>
    <mergeCell ref="H58:I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JUZGADO CIVICO</vt:lpstr>
      <vt:lpstr>DEFENSORIA DE OFICIO</vt:lpstr>
      <vt:lpstr>TAMIZAJES</vt:lpstr>
      <vt:lpstr>MEDIACION</vt:lpstr>
      <vt:lpstr>ÁREA MEDICA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2025-08-09T01:48:58Z</cp:lastPrinted>
  <dcterms:created xsi:type="dcterms:W3CDTF">2014-01-30T18:25:03Z</dcterms:created>
  <dcterms:modified xsi:type="dcterms:W3CDTF">2025-08-09T01:52:53Z</dcterms:modified>
</cp:coreProperties>
</file>